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75" tabRatio="751"/>
  </bookViews>
  <sheets>
    <sheet name="Лист1" sheetId="18" r:id="rId1"/>
    <sheet name="таблица1;2" sheetId="1" r:id="rId2"/>
    <sheet name="таблица3" sheetId="8" r:id="rId3"/>
    <sheet name="таблица 4" sheetId="13" r:id="rId4"/>
    <sheet name="таблица5;6;7;8" sheetId="9" r:id="rId5"/>
    <sheet name="таблица9" sheetId="15" r:id="rId6"/>
    <sheet name="таблица 10" sheetId="10" r:id="rId7"/>
    <sheet name="таблица11" sheetId="14" r:id="rId8"/>
    <sheet name="Таблица12" sheetId="7" r:id="rId9"/>
    <sheet name="таблица13" sheetId="11" r:id="rId10"/>
    <sheet name="таблица14,15" sheetId="5" r:id="rId11"/>
    <sheet name="Таблица 16" sheetId="17" r:id="rId12"/>
  </sheets>
  <definedNames>
    <definedName name="_xlnm.Print_Area" localSheetId="8">Таблица12!$A$1:$E$10</definedName>
    <definedName name="_xlnm.Print_Area" localSheetId="10">'таблица14,15'!$A$1:$D$20</definedName>
  </definedNames>
  <calcPr calcId="145621" refMode="R1C1"/>
</workbook>
</file>

<file path=xl/calcChain.xml><?xml version="1.0" encoding="utf-8"?>
<calcChain xmlns="http://schemas.openxmlformats.org/spreadsheetml/2006/main">
  <c r="E7" i="7" l="1"/>
  <c r="D7" i="7"/>
  <c r="D89" i="8" l="1"/>
  <c r="E46" i="9" l="1"/>
  <c r="F46" i="9"/>
  <c r="G46" i="9"/>
  <c r="D46" i="9"/>
  <c r="D13" i="15" l="1"/>
  <c r="G89" i="8" l="1"/>
  <c r="E89" i="8"/>
  <c r="G75" i="8"/>
  <c r="E75" i="8"/>
  <c r="D75" i="8"/>
  <c r="G69" i="8"/>
  <c r="E69" i="8"/>
  <c r="D69" i="8"/>
  <c r="G63" i="8"/>
  <c r="E63" i="8"/>
  <c r="D63" i="8"/>
  <c r="H60" i="8"/>
  <c r="G60" i="8"/>
  <c r="E60" i="8"/>
  <c r="D60" i="8"/>
  <c r="G51" i="8"/>
  <c r="E51" i="8"/>
  <c r="D51" i="8"/>
  <c r="G47" i="8"/>
  <c r="E47" i="8"/>
  <c r="D47" i="8"/>
  <c r="G40" i="8"/>
  <c r="E40" i="8"/>
  <c r="D40" i="8"/>
  <c r="G33" i="8"/>
  <c r="E33" i="8"/>
  <c r="D33" i="8"/>
  <c r="G25" i="8"/>
  <c r="E25" i="8"/>
  <c r="D25" i="8"/>
  <c r="E21" i="8"/>
  <c r="D21" i="8"/>
  <c r="E79" i="8" l="1"/>
  <c r="D79" i="8"/>
  <c r="G79" i="8"/>
  <c r="E58" i="8"/>
  <c r="D58" i="8"/>
  <c r="G58" i="8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F60" i="14"/>
  <c r="E60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F42" i="14"/>
  <c r="E42" i="14"/>
  <c r="G10" i="10"/>
  <c r="G8" i="10"/>
  <c r="G9" i="10"/>
  <c r="E11" i="10"/>
  <c r="F11" i="10"/>
  <c r="H11" i="10"/>
  <c r="D11" i="10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F24" i="14"/>
  <c r="E24" i="14"/>
  <c r="F6" i="14"/>
  <c r="E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I17" i="9"/>
  <c r="G7" i="10"/>
  <c r="G6" i="10"/>
  <c r="E90" i="8" l="1"/>
  <c r="G90" i="8"/>
  <c r="D90" i="8"/>
  <c r="H6" i="14"/>
  <c r="E78" i="14"/>
  <c r="G11" i="10"/>
  <c r="F78" i="14"/>
  <c r="H78" i="14" s="1"/>
  <c r="H42" i="14"/>
  <c r="H60" i="14"/>
  <c r="H24" i="14"/>
  <c r="H30" i="9"/>
  <c r="H29" i="9"/>
  <c r="H28" i="9"/>
  <c r="D31" i="9"/>
  <c r="E31" i="9"/>
  <c r="F31" i="9"/>
  <c r="G31" i="9"/>
  <c r="I31" i="9"/>
  <c r="J31" i="9"/>
  <c r="K31" i="9"/>
  <c r="C31" i="9"/>
  <c r="G12" i="13"/>
  <c r="G13" i="13" s="1"/>
  <c r="F9" i="13"/>
  <c r="F13" i="13" s="1"/>
  <c r="I16" i="9"/>
  <c r="I18" i="9"/>
  <c r="D20" i="9"/>
  <c r="E20" i="9"/>
  <c r="F20" i="9"/>
  <c r="G20" i="9"/>
  <c r="J20" i="9"/>
  <c r="K20" i="9"/>
  <c r="C20" i="9"/>
  <c r="H19" i="9"/>
  <c r="H20" i="9" s="1"/>
  <c r="E13" i="13"/>
  <c r="C13" i="13"/>
  <c r="I20" i="9" l="1"/>
  <c r="H31" i="9"/>
</calcChain>
</file>

<file path=xl/sharedStrings.xml><?xml version="1.0" encoding="utf-8"?>
<sst xmlns="http://schemas.openxmlformats.org/spreadsheetml/2006/main" count="570" uniqueCount="378">
  <si>
    <t>NN</t>
  </si>
  <si>
    <t>пп</t>
  </si>
  <si>
    <t xml:space="preserve"> наименование </t>
  </si>
  <si>
    <t xml:space="preserve"> + </t>
  </si>
  <si>
    <t xml:space="preserve"> - </t>
  </si>
  <si>
    <t xml:space="preserve">Итого:           </t>
  </si>
  <si>
    <t xml:space="preserve">Итого:        </t>
  </si>
  <si>
    <t>Раздел 2. Результат деятельности учреждения</t>
  </si>
  <si>
    <t>Таблица 4. Сведения о нефинансовых активах</t>
  </si>
  <si>
    <t>Раздел 1. Общие сведения об учреждении</t>
  </si>
  <si>
    <t>Таблица 1. Виды деятельности в соответствии с учредительными документами (уставами)</t>
  </si>
  <si>
    <t xml:space="preserve"> Основные виды деятельности  </t>
  </si>
  <si>
    <t xml:space="preserve">   Иные виды деятельности    </t>
  </si>
  <si>
    <t>Примечание</t>
  </si>
  <si>
    <t>наименование</t>
  </si>
  <si>
    <t>Отклонение</t>
  </si>
  <si>
    <t xml:space="preserve">    Сумма выставленных требований в возмещение ущерба (тыс. руб.)     </t>
  </si>
  <si>
    <t>Таблица 5. Сумма выставленных требований в возмещение ущерба</t>
  </si>
  <si>
    <t>Наименование</t>
  </si>
  <si>
    <t xml:space="preserve">Отклонение </t>
  </si>
  <si>
    <t xml:space="preserve"> % </t>
  </si>
  <si>
    <t xml:space="preserve">сумма </t>
  </si>
  <si>
    <t xml:space="preserve">  %   </t>
  </si>
  <si>
    <t xml:space="preserve">             Название документа             </t>
  </si>
  <si>
    <t xml:space="preserve">  Номер  </t>
  </si>
  <si>
    <t>документа</t>
  </si>
  <si>
    <t xml:space="preserve"> Дата</t>
  </si>
  <si>
    <t>выдачи</t>
  </si>
  <si>
    <t xml:space="preserve">  Срок  </t>
  </si>
  <si>
    <t>действия</t>
  </si>
  <si>
    <t>Таблица 6. Информация о дебиторской задолженности</t>
  </si>
  <si>
    <t>Таблица 7. Информация о кредиторской задолженности</t>
  </si>
  <si>
    <t xml:space="preserve">Итого                    </t>
  </si>
  <si>
    <t xml:space="preserve">Всего, в т.ч.                                      </t>
  </si>
  <si>
    <t xml:space="preserve">переданного в безвозмездное пользование            </t>
  </si>
  <si>
    <t xml:space="preserve">переданного в аренду                               </t>
  </si>
  <si>
    <t xml:space="preserve">   всего    </t>
  </si>
  <si>
    <t xml:space="preserve">        в том числе         </t>
  </si>
  <si>
    <t xml:space="preserve">  на   </t>
  </si>
  <si>
    <t xml:space="preserve"> года  </t>
  </si>
  <si>
    <t xml:space="preserve"> конец</t>
  </si>
  <si>
    <t>3437,65 м2</t>
  </si>
  <si>
    <t xml:space="preserve">Итого             </t>
  </si>
  <si>
    <t>№ №</t>
  </si>
  <si>
    <t>Квалификация</t>
  </si>
  <si>
    <t>Штатная численность работников учреждения  на начало года</t>
  </si>
  <si>
    <t>Штатная численность работников учреждения на конец года</t>
  </si>
  <si>
    <t>Причиныы изменения</t>
  </si>
  <si>
    <t>Среднесписочная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</si>
  <si>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</si>
  <si>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Административно-управленческий персонал, в т.ч.:</t>
  </si>
  <si>
    <t>Специалисты, в том числе:</t>
  </si>
  <si>
    <t>№ п.п.</t>
  </si>
  <si>
    <t>Наименование показателя (платной услуги)</t>
  </si>
  <si>
    <t>Код дохода по бюджетной классификации</t>
  </si>
  <si>
    <t>Суммы доходов, полученных учреждением (тыс. руб)</t>
  </si>
  <si>
    <t>Тариф (цена) на платные услуги (работы) (руб.)</t>
  </si>
  <si>
    <t>I квартал</t>
  </si>
  <si>
    <t xml:space="preserve">II квартал   </t>
  </si>
  <si>
    <t>III квартал</t>
  </si>
  <si>
    <t xml:space="preserve">IV квартал </t>
  </si>
  <si>
    <t xml:space="preserve">особо ценное                                       </t>
  </si>
  <si>
    <t xml:space="preserve">переданное в безвозмездное пользование             </t>
  </si>
  <si>
    <t xml:space="preserve">переданное в аренду                                </t>
  </si>
  <si>
    <t xml:space="preserve">Недвижимое имущество                              </t>
  </si>
  <si>
    <t xml:space="preserve">Движимое имущество, в том числе                   </t>
  </si>
  <si>
    <t xml:space="preserve">особо ценное                                      </t>
  </si>
  <si>
    <t>Количество</t>
  </si>
  <si>
    <t xml:space="preserve">Недвижимое имущество </t>
  </si>
  <si>
    <t xml:space="preserve">Движимое имущество   </t>
  </si>
  <si>
    <t>Таблица 2. Перечень учредительных (разрешительных) документов</t>
  </si>
  <si>
    <t xml:space="preserve">Основные средства  </t>
  </si>
  <si>
    <t xml:space="preserve">Основные средства        </t>
  </si>
  <si>
    <t xml:space="preserve">Нефинансовые активы  на конец года    </t>
  </si>
  <si>
    <t xml:space="preserve">Отклонение, %  </t>
  </si>
  <si>
    <t xml:space="preserve">  Кредиторская задолженность  (тыс. руб.)       </t>
  </si>
  <si>
    <t>просроченная задолженность</t>
  </si>
  <si>
    <t xml:space="preserve">   Причины  образования  дебиторской задолженности,  нереальной к   взысканию  </t>
  </si>
  <si>
    <t>NN пп</t>
  </si>
  <si>
    <t xml:space="preserve"> в том числе нереальная к   взысканию </t>
  </si>
  <si>
    <t xml:space="preserve">  на начало года</t>
  </si>
  <si>
    <t>на конец года</t>
  </si>
  <si>
    <t xml:space="preserve">   Причины  образования  просроченной  кредиторской задолженности </t>
  </si>
  <si>
    <t xml:space="preserve">Наименование  показателя </t>
  </si>
  <si>
    <t xml:space="preserve">  Кассовые поступления   (с учетом возвратов)       (тыс. руб.)   </t>
  </si>
  <si>
    <t xml:space="preserve">Неисполненные поступления (тыс. руб.)   </t>
  </si>
  <si>
    <t xml:space="preserve">Примечание </t>
  </si>
  <si>
    <t>Поступления согласно плану финансово- хозяйственной деятельности  (тыс. руб.)</t>
  </si>
  <si>
    <t>Наименование показателя   (дохода)</t>
  </si>
  <si>
    <t xml:space="preserve">Код дохода по бюджетной классификации  </t>
  </si>
  <si>
    <t xml:space="preserve">  по лицевым    счетам, открытым в органах, осуществляющих   ведение лицевых счетов</t>
  </si>
  <si>
    <t xml:space="preserve">по    счетам, открытым в кредитных организациях         </t>
  </si>
  <si>
    <t xml:space="preserve">  Кассовые выплаты (с   учетом восстановленных   средств) (тыс. руб.) </t>
  </si>
  <si>
    <t>Выплаты согласно плану финансово- хозяйственной деятельности  (тыс. руб.)</t>
  </si>
  <si>
    <t xml:space="preserve">Неисполненные выплаты (тыс. руб.)   </t>
  </si>
  <si>
    <t xml:space="preserve">   Общая площадь объектов недвижимого имущества, находящегося у  учреждения на праве оперативного управления   </t>
  </si>
  <si>
    <t xml:space="preserve"> Количество объектов недвижимого имущества, находящегося у  учреждения на  праве оперативного управления   </t>
  </si>
  <si>
    <t xml:space="preserve">    Целевое назначение (использование)  объектов недвижимого  имущества &lt;*&gt;</t>
  </si>
  <si>
    <t xml:space="preserve">На начало   года   </t>
  </si>
  <si>
    <t xml:space="preserve">На конец   года   </t>
  </si>
  <si>
    <t>Общая балансовая (остаточная) стоимость недвижимого    имущества, находящегося у учреждения на праве    оперативного управления</t>
  </si>
  <si>
    <t>Раздел 3. Об использовании имущества, закрепленного за учреждением</t>
  </si>
  <si>
    <t>Таблица 12. Общая балансовая (остаточная) стоимость недвижимого имущества, находящегося на праве оперативного управления, в том числе переданного в безвозмездное пользование и переданного в аренду (тыс. руб.)</t>
  </si>
  <si>
    <t>общая площадь, переданная в    аренду</t>
  </si>
  <si>
    <t xml:space="preserve">общая площадь, переданная в  безвозмездное   пользование </t>
  </si>
  <si>
    <t xml:space="preserve"> на конец года</t>
  </si>
  <si>
    <t>&lt;*&gt;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</si>
  <si>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</si>
  <si>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</si>
  <si>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</si>
  <si>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</si>
  <si>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</si>
  <si>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13. Информация о количестве и общей площади объектов недвижимого имущества</t>
  </si>
  <si>
    <t xml:space="preserve">Таблица 14. Общая балансовая (остаточная) стоимость движимого имущества, находящегося у учреждения на праве оперативного управления   </t>
  </si>
  <si>
    <t xml:space="preserve">Общая балансовая (остаточная) стоимость движимого имущества, находящегося у учреждения на праве оперативного управления   </t>
  </si>
  <si>
    <t>На начало года</t>
  </si>
  <si>
    <t>На конец года</t>
  </si>
  <si>
    <t xml:space="preserve">   Объем средств, полученных в отчетном году от распоряжения имуществом, находящегося у учреждения на праве оперативного управления   </t>
  </si>
  <si>
    <t xml:space="preserve">Таблица 15. Объем средств, полученных в отчетном году от распоряжения имуществом, находящегося у учреждения на праве оперативного управления   </t>
  </si>
  <si>
    <t>Таблица 16. Общая балансовая (остаточная) стоимость приобретенного имущества в отчетном году</t>
  </si>
  <si>
    <t xml:space="preserve">  Общая балансовая  (остаточная) стоимость приобретенного имущества в отчетном году</t>
  </si>
  <si>
    <t xml:space="preserve"> Приобретенного     за счет    выделенных средств (бюджет)   (тыс. руб.)        </t>
  </si>
  <si>
    <t xml:space="preserve"> Приобретенного за    счет доходов,    полученных от   оказания платных услуг (работ)     (тыс. руб.)        </t>
  </si>
  <si>
    <t>услуги (работы), которые оказываются потребителям за плату</t>
  </si>
  <si>
    <t xml:space="preserve">Нефинансовые активы    на начало года  </t>
  </si>
  <si>
    <t xml:space="preserve">  Причины  изменения показателей  </t>
  </si>
  <si>
    <t>сумма (тыс. руб.)</t>
  </si>
  <si>
    <t>Нематериальные активы</t>
  </si>
  <si>
    <t xml:space="preserve">Вложения в нефинансовые активы        </t>
  </si>
  <si>
    <t xml:space="preserve">        недостачи           </t>
  </si>
  <si>
    <t>материальных    ценностей</t>
  </si>
  <si>
    <t xml:space="preserve">  денежных    средств     </t>
  </si>
  <si>
    <t>Главный бухгалтер                                                                                                   Соколова Н.И.</t>
  </si>
  <si>
    <t>Начальник отдела маркетинга                                                                       Буйневич Е.В.</t>
  </si>
  <si>
    <t>Колучество потребителей услуг (работ)</t>
  </si>
  <si>
    <t>Количество жалоб потребителей</t>
  </si>
  <si>
    <t xml:space="preserve">Принятые меры по результатам рассмотрения жалоб     
</t>
  </si>
  <si>
    <t xml:space="preserve">Таблица 10. Информация о поступлениях </t>
  </si>
  <si>
    <t>Таблица 8. Информация о платных услугах</t>
  </si>
  <si>
    <t xml:space="preserve">Таблица 9. Информация о потребителях платных услуг </t>
  </si>
  <si>
    <t xml:space="preserve">Таблица 11. Информация о выплатах </t>
  </si>
  <si>
    <t>6 -  Иного назначения здания (сооружения, помещения).</t>
  </si>
  <si>
    <t xml:space="preserve">Прочие  нефинансовые активы (мат.запасы)       </t>
  </si>
  <si>
    <t>Иная задолженность</t>
  </si>
  <si>
    <t>Итого:</t>
  </si>
  <si>
    <t>Доходы от оказания платных услуг</t>
  </si>
  <si>
    <t>х</t>
  </si>
  <si>
    <t>1.1</t>
  </si>
  <si>
    <t>Должность "Руководитель учреждения"</t>
  </si>
  <si>
    <t xml:space="preserve">1 группа по оплате </t>
  </si>
  <si>
    <t xml:space="preserve">2 группа по оплате </t>
  </si>
  <si>
    <t xml:space="preserve">3 группа по оплате </t>
  </si>
  <si>
    <t xml:space="preserve">4 группа по оплате </t>
  </si>
  <si>
    <t xml:space="preserve">5 группа по оплате </t>
  </si>
  <si>
    <t>без группы по оплате труда</t>
  </si>
  <si>
    <t>1.2</t>
  </si>
  <si>
    <t>Должность "Заместители руководителя"</t>
  </si>
  <si>
    <t>1 группа по оплате  руководителя</t>
  </si>
  <si>
    <t>2 группа по оплате  руководителя</t>
  </si>
  <si>
    <t>3 группа по оплате  руководителя</t>
  </si>
  <si>
    <t>4 группа по оплате  руководителя</t>
  </si>
  <si>
    <t>5 группа по оплате  руководителя</t>
  </si>
  <si>
    <t>1.3</t>
  </si>
  <si>
    <t>Должность "Главный бухгалтер"</t>
  </si>
  <si>
    <t>Итого по АУП (1.1+1.2+1.3)</t>
  </si>
  <si>
    <t>2.1.1</t>
  </si>
  <si>
    <t>"Медицинский и фармацевтический персонал первого уровня"</t>
  </si>
  <si>
    <t>в том числе младший медицинский персонал станций и отделений скорой медицинской помощи</t>
  </si>
  <si>
    <t>2.1.2</t>
  </si>
  <si>
    <t xml:space="preserve"> "Средний медицинский и фармацевтический персонал"</t>
  </si>
  <si>
    <t>Должности, относящиеся к должностям ПКГ  "Средний медицинский и фармацевтический персонал"  1  квалификационного уровня</t>
  </si>
  <si>
    <t>Должности, относящиеся к должностям ПКГ  "Средний медицинский и фармацевтический персонал" 2  квалификационного уровня</t>
  </si>
  <si>
    <t>Должности, относящиеся к должностям ПКГ "Средний медицинский и фармацевтический персонал"  3  квалификационного уровня</t>
  </si>
  <si>
    <t>в том числе средний медицинский персонал станций и отделений скорой медицинской помощи</t>
  </si>
  <si>
    <t>Должности, относящиеся к должностям ПКГ "Средний медицинский и фармацевтический персонал"4  квалификационного уровня</t>
  </si>
  <si>
    <t>Должности, относящиеся к должностям ПКГ "Средний медицинский и фармацевтический персонал" 5  квалификационного уровня</t>
  </si>
  <si>
    <t>Должности "Средний медицинский и фармацевтический персонал" не вошедшие в предыдущие квалификационные уровни</t>
  </si>
  <si>
    <t>2.1.3</t>
  </si>
  <si>
    <t>"Врачи и провизоры"</t>
  </si>
  <si>
    <t>Должности, относящиеся к должностям ПКГ  "Врачи и провизоры" 1  квалификационного уровня</t>
  </si>
  <si>
    <t>Должности, относящиеся к должностям ПКГ  "Врачи и провизоры" 2  квалификационного уровня</t>
  </si>
  <si>
    <t>Должности, относящиеся к должностям ПКГ  "Врачи и провизоры" 3  квалификационного уровня</t>
  </si>
  <si>
    <t>в том числе врачи станций и отделений скорой медицинской помощи</t>
  </si>
  <si>
    <t>Должности, относящиеся к должностям ПКГ  "Врачи и провизоры" 4  квалификационного уровня</t>
  </si>
  <si>
    <t>Должности врачей-специалистов, не отнесенные к ПКГ "Врачи и провизоры"</t>
  </si>
  <si>
    <t>2.1.4</t>
  </si>
  <si>
    <t>"Руководители структурных подразделений учреждений здравоохранения с высшим медицинским и фармацевтическим образованием (врач-специалист, провизор)"</t>
  </si>
  <si>
    <t>Должности, относящиеся к ПКГ "Руководители структурных подразделений учреждений здравоохранения с высшим медицинским и фармацевтическим образованием (врач-специалист, провизор)"  1 квалификационного уровня</t>
  </si>
  <si>
    <t>Должности, относящиеся к ПКГ "Руководители структурных подразделений учреждений здравоохранения с высшим медицинским и фармацевтическим образованием (врач-специалист, провизор)" 2 квалификационного уровня</t>
  </si>
  <si>
    <t>в том числе руководители и заместители руководителя станций и отделений скорой медицинской помощи</t>
  </si>
  <si>
    <t>Должности заместителей руководителей структурных подразделений</t>
  </si>
  <si>
    <t>главная медсестра, главный фельдшер, главная акушерка</t>
  </si>
  <si>
    <t>в том числе главная медсестра, главный фельдшер, главная акушерка сстанций и отделений скорой медицинской помощи</t>
  </si>
  <si>
    <t>2.1.5</t>
  </si>
  <si>
    <t>Специалисты с высшим профессиональным образованием</t>
  </si>
  <si>
    <t xml:space="preserve"> ПКГ "Должности специалистов второго уровня, осуществляющих предоставление социальных услуг" Социальный работник</t>
  </si>
  <si>
    <t xml:space="preserve"> ПКГ "Должности специалистов третьего уровня в учреждениях  здравоохранения и осуществляющих предоставление социальных услуг"  </t>
  </si>
  <si>
    <t xml:space="preserve"> ПКГ "Должности руководителей в учреждениях здравоохранения и осуществляющих предоставление социальных услуг"</t>
  </si>
  <si>
    <t>2.1.6</t>
  </si>
  <si>
    <t>"Педагогические работники"</t>
  </si>
  <si>
    <t>Должности, относящиеся к должностям ПКГ  "Педагогические работники"  1  квалификационного уровня</t>
  </si>
  <si>
    <t>Должности, относящиеся к должностям ПКГ  "Педагогические работники"  2 квалификационного уровня</t>
  </si>
  <si>
    <t>Должности, относящиеся к должностям ПКГ  "Педагогические работники"  3 квалификационного уровня</t>
  </si>
  <si>
    <t>Должности, относящиеся к должностям ПКГ  "Педагогические работники"  4 квалификационного уровня</t>
  </si>
  <si>
    <t>2.2</t>
  </si>
  <si>
    <t>Прочие специалисты, в том числе:</t>
  </si>
  <si>
    <t>Директор (при условии что имеется главный врач)</t>
  </si>
  <si>
    <t>Итого по специалистам (2.1+2.2)</t>
  </si>
  <si>
    <t>Должности служащих</t>
  </si>
  <si>
    <t>3.1</t>
  </si>
  <si>
    <t>ПКГ "Общеотраслевые должности служащих первого уровня":</t>
  </si>
  <si>
    <t>Должности, относящиеся к ПКГ"Общеотраслевые должности служащих первого уровня" 1 квалификационного уровня</t>
  </si>
  <si>
    <t>Должности, относящиеся к ПКГ"Общеотраслевые должности служащих первого уровня"  2 квалификационного уровня</t>
  </si>
  <si>
    <t>3.2</t>
  </si>
  <si>
    <t>ПКГ "Общеотраслевые должности служащих второго уровня":</t>
  </si>
  <si>
    <t>Должности, относящиеся к ПКГ"Общеотраслевые должности служащих второго уровня"1 квалификационного уровня</t>
  </si>
  <si>
    <t>Должности, относящиеся к ПКГ"Общеотраслевые должности служащих второго уровня"  2 квалификационного уровня</t>
  </si>
  <si>
    <t>Должности, относящиеся к ПКГ"Общеотраслевые должности служащих второго уровня" 3 квалификационного уровня</t>
  </si>
  <si>
    <t>Должности, относящиеся к ПКГ"Общеотраслевые должности служащих второго уровня"  4 квалификационного уровня</t>
  </si>
  <si>
    <t>Должности, относящиеся к ПКГ"Общеотраслевые должности служащих второго уровня"  5 квалификационного уровня</t>
  </si>
  <si>
    <t>3.3</t>
  </si>
  <si>
    <t>ПКГ "Общеотраслевые должности служащих третьего уровня":</t>
  </si>
  <si>
    <t>Должности, относящиеся к ПКГ"Общеотраслевые должности служащих третьего уровня" 1 квалификационного уровня</t>
  </si>
  <si>
    <t>Должности, относящиеся к ПКГ"Общеотраслевые должности служащих третьего уровня" 2 квалификационного уровня</t>
  </si>
  <si>
    <t>Должности, относящиеся к ПКГ"Общеотраслевые должности служащих третьего уровня" 3 квалификационного уровня</t>
  </si>
  <si>
    <t>Должности, относящиеся к ПКГ"Общеотраслевые должности служащих третьего уровня" 4 квалификационного уровня</t>
  </si>
  <si>
    <t>Должности, относящиеся к ПКГ"Общеотраслевые должности служащих третьего уровня"  5 квалификационного уровня</t>
  </si>
  <si>
    <t>3.4</t>
  </si>
  <si>
    <t>ПКГ "Общеотраслевые должности служащих четвертого уровня":</t>
  </si>
  <si>
    <t>Должности, относящиеся к ПКГ"Общеотраслевые должности служащихчетвертого уровня"  1 квалификационного уровня</t>
  </si>
  <si>
    <t>Должности, относящиеся к ПКГ"Общеотраслевые должности служащих четвертого уровня"  2 квалификационного уровня</t>
  </si>
  <si>
    <t>Должности, относящиеся к ПКГ"Общеотраслевые должности служащих четвертого уровня"  3 квалификационного уровня</t>
  </si>
  <si>
    <t>Итого по должностям служащие (3.1+3.2+3.3+3.4)</t>
  </si>
  <si>
    <t>ПКГ "Общеотраслевые профессии рабочих":</t>
  </si>
  <si>
    <t>Должности, относящиеся к ПКГ"Общеотраслевые профессии рабочих" по 1 разряду ЕТС</t>
  </si>
  <si>
    <t>Должности, относящиеся к ПКГ"Общеотраслевые профессии рабочих" по 2 разряду ЕТС</t>
  </si>
  <si>
    <t>Должности, относящиеся к ПКГ"Общеотраслевые профессии рабочих"  по 3 разряду ЕТС</t>
  </si>
  <si>
    <t>Должности, относящиеся к ПКГ"Общеотраслевые профессии рабочих"  по 4 разряду ЕТС</t>
  </si>
  <si>
    <t>Должности, относящиеся к ПКГ"Общеотраслевые профессии рабочих"  по 5 разряду ЕТС</t>
  </si>
  <si>
    <t>Должности, относящиеся к ПКГ"Общеотраслевые профессии рабочих" по 6 разряду ЕТС</t>
  </si>
  <si>
    <t>Должности, относящиеся к ПКГ"Общеотраслевые профессии рабочих"  по 7 разряду ЕТС</t>
  </si>
  <si>
    <t>Должности, относящиеся к ПКГ"Общеотраслевые профессии рабочих"  по 8 разряду ЕТС</t>
  </si>
  <si>
    <t xml:space="preserve">Итого по должностям рабочие </t>
  </si>
  <si>
    <t>ИТОГО:</t>
  </si>
  <si>
    <t>Наименование показателя   (расхода)</t>
  </si>
  <si>
    <t xml:space="preserve">Код расхода по бюджетной классификации  </t>
  </si>
  <si>
    <t xml:space="preserve">  Приобретение работ, услуг</t>
  </si>
  <si>
    <t>Расчеты по доходам (020500000)</t>
  </si>
  <si>
    <t>Расчеты по выданным авансам (020600000)</t>
  </si>
  <si>
    <t>Расчеты с подотчетными лицами (020800000)</t>
  </si>
  <si>
    <t>Расчеты по ущербу имуществу (020900000)</t>
  </si>
  <si>
    <t>Расчеты по принятым обязательствам (030200000)</t>
  </si>
  <si>
    <t>Расчеты по платежам в бюджеты (030300000)</t>
  </si>
  <si>
    <t>Прочие расчеты с кредиторами (030400000)</t>
  </si>
  <si>
    <t xml:space="preserve">  Дебиторская задолженность  (тыс. руб.)  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</si>
  <si>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</si>
  <si>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</si>
  <si>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</si>
  <si>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</si>
  <si>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</si>
  <si>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</si>
  <si>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</si>
  <si>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</si>
  <si>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</si>
  <si>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</si>
  <si>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</si>
  <si>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Собственные доходы учреждения, Расходы всего</t>
  </si>
  <si>
    <t>Х</t>
  </si>
  <si>
    <t xml:space="preserve">  Прочие расходы</t>
  </si>
  <si>
    <t xml:space="preserve">  Расходы по приобретению нефинансовых активов</t>
  </si>
  <si>
    <t>290</t>
  </si>
  <si>
    <t>300</t>
  </si>
  <si>
    <t>310</t>
  </si>
  <si>
    <t>320</t>
  </si>
  <si>
    <t>330</t>
  </si>
  <si>
    <t>340</t>
  </si>
  <si>
    <t>Субсидии на иные цели, Расходы-всего</t>
  </si>
  <si>
    <t>в том числе субсидии на выполн. гос. задания</t>
  </si>
  <si>
    <t>в том числе средства ОМС</t>
  </si>
  <si>
    <t>в том числе субсидии на иные цели</t>
  </si>
  <si>
    <t>Прочие доходы, всего</t>
  </si>
  <si>
    <t>ОМС, Расходы-всего</t>
  </si>
  <si>
    <t xml:space="preserve">Прочие нефинансовые активы  (мат. запасы)     </t>
  </si>
  <si>
    <t xml:space="preserve"> хищения          </t>
  </si>
  <si>
    <t>Таблица 3. Сведения о штатной численности и средней заработной плате за 2013год</t>
  </si>
  <si>
    <t>51075,1 м2</t>
  </si>
  <si>
    <t>783,87 м2</t>
  </si>
  <si>
    <t>2576,7 м2</t>
  </si>
  <si>
    <t>1.</t>
  </si>
  <si>
    <t>Диагностические и вспомогательные</t>
  </si>
  <si>
    <t>2.</t>
  </si>
  <si>
    <t>Терапевтические услуги</t>
  </si>
  <si>
    <t>3.</t>
  </si>
  <si>
    <t>Хирургические услуги</t>
  </si>
  <si>
    <t>4.</t>
  </si>
  <si>
    <t>Амбулаторные консультативно-диагностические услуги</t>
  </si>
  <si>
    <t>5.</t>
  </si>
  <si>
    <t>Прочие</t>
  </si>
  <si>
    <t>6.</t>
  </si>
  <si>
    <t>Аренда</t>
  </si>
  <si>
    <r>
      <t xml:space="preserve">Итого </t>
    </r>
    <r>
      <rPr>
        <sz val="9"/>
        <color theme="1"/>
        <rFont val="Courier New"/>
        <family val="3"/>
        <charset val="204"/>
      </rPr>
      <t xml:space="preserve">                   </t>
    </r>
  </si>
  <si>
    <t>нет</t>
  </si>
  <si>
    <t xml:space="preserve">Итого                           </t>
  </si>
  <si>
    <t>Медицинская деятельность</t>
  </si>
  <si>
    <t>Доврачебная медицинская помощь согласно лицензии, стационарная медицинская помощь согласно лицензии, амбулаторно-поликлиническая медицинская помощь согласно лицензии</t>
  </si>
  <si>
    <t>Предоставление прочих персональных услуг</t>
  </si>
  <si>
    <t>Фармацевтическая деятельность</t>
  </si>
  <si>
    <t>Деятельность столовых при предприятиях и учреждениях</t>
  </si>
  <si>
    <t>Оборот наркотичеких средств, психотропных веществ и их прекурсоров, культивирование наркосодержащих растений</t>
  </si>
  <si>
    <t>Розничная торговля в неспециализированных магазинах незамороженными продуктами, включая напитки и табачные изделия</t>
  </si>
  <si>
    <t>Деятельность в области использования источников ионизирующего излучения (генерирующих)</t>
  </si>
  <si>
    <t>рентгенологические</t>
  </si>
  <si>
    <t>Физкультурно-оздоровительная деятельность</t>
  </si>
  <si>
    <t>Деятельность, связанная с использованием возбудителей инфекцинных заболеваний</t>
  </si>
  <si>
    <t>бактериологические</t>
  </si>
  <si>
    <t>Прокат предметов медицинского и санитарного обслуживания</t>
  </si>
  <si>
    <t>услуги по обеспечению санитарно-гигиенического минимума (прокат халатов)</t>
  </si>
  <si>
    <t>Деятельность по эксплуатации комплекса, в котором содержатся радиоактивные вещества</t>
  </si>
  <si>
    <t>Деятельность гостиниц без ресторанов</t>
  </si>
  <si>
    <t>Услуги пансионата</t>
  </si>
  <si>
    <t>Деятельность по эксплуатации взрывопожароопасных производственных объектов</t>
  </si>
  <si>
    <t>Добыча подземных вод для хозяйственно-питьевого водоснабжения  и технологического обеспечения водой</t>
  </si>
  <si>
    <t>Распоряжение Администрации Томской области о создании ОГАУЗ "ТОКБ"</t>
  </si>
  <si>
    <t>№ 577-ра</t>
  </si>
  <si>
    <t>Устав ОГАУЗ "ТОКБ", утвержденный распоряжением Департмента здравоохранения Томской области об утверждении Устава ОГАУЗ "ТОКБ"</t>
  </si>
  <si>
    <t>№ 401</t>
  </si>
  <si>
    <t xml:space="preserve">Свидетельство о постановке на учет в  налоговом органе      </t>
  </si>
  <si>
    <t>серия 70  № 01645072</t>
  </si>
  <si>
    <t>Свидетельство о внесении записи в Единый государственный реестр юридических лиц</t>
  </si>
  <si>
    <t>серия 70  № 01650734</t>
  </si>
  <si>
    <t>Отчет о результатах деятельности Областного государственного автономного учреждения здравоохранения "Томская областная клиническая больница", подведомственного Департаменту здравоохранения Томской области, и об использовании закрепленного за ним имущества за 2013г.</t>
  </si>
  <si>
    <t>Проведение дезинфекционных, дезинсекционных, дератизационных работ</t>
  </si>
  <si>
    <t xml:space="preserve"> нематериальных активов</t>
  </si>
  <si>
    <t>Субсидии на выполнение государственного задания, Расходы-всего</t>
  </si>
  <si>
    <t>в том числе:
основных средств</t>
  </si>
  <si>
    <t>нематериальных активов</t>
  </si>
  <si>
    <t>непроизведенных активов</t>
  </si>
  <si>
    <t xml:space="preserve"> материальных запасов</t>
  </si>
  <si>
    <t xml:space="preserve">  в том числе:
Оплата труда и начисления на выплаты по оплате труда</t>
  </si>
  <si>
    <t>в том числе:
заработная плата</t>
  </si>
  <si>
    <t>прочие выплаты</t>
  </si>
  <si>
    <t xml:space="preserve"> в том числе: основных средств</t>
  </si>
  <si>
    <t>Прочие расходы</t>
  </si>
  <si>
    <t>Расходы по приобретению нефинансовых активов</t>
  </si>
  <si>
    <t xml:space="preserve"> прочие работы, услуги</t>
  </si>
  <si>
    <t>работы, услуги по содержанию имущества</t>
  </si>
  <si>
    <t>арендная плата за пользование имуществом</t>
  </si>
  <si>
    <t xml:space="preserve"> коммунальные услуги</t>
  </si>
  <si>
    <t>транспортные услуги</t>
  </si>
  <si>
    <t xml:space="preserve"> в том числе:
    услуги связи</t>
  </si>
  <si>
    <t>Приобретение работ, услуг</t>
  </si>
  <si>
    <t>начисления на выплаты по оплате труда</t>
  </si>
  <si>
    <t xml:space="preserve"> в том числе:
заработная плата</t>
  </si>
  <si>
    <t>материальных запасов</t>
  </si>
  <si>
    <t xml:space="preserve"> непроизведенных активов</t>
  </si>
  <si>
    <t>в том числе:
    основных средств</t>
  </si>
  <si>
    <t>в том числе:
    услуги связи</t>
  </si>
  <si>
    <t xml:space="preserve"> прочие выплаты</t>
  </si>
  <si>
    <t xml:space="preserve"> в том числе:
    заработная плата</t>
  </si>
  <si>
    <t xml:space="preserve">  в том числе: Оплата труда и начисления на выплаты по оплате труда</t>
  </si>
  <si>
    <t xml:space="preserve"> работы, услуги по содержанию имущества</t>
  </si>
  <si>
    <t xml:space="preserve"> начисления на выплаты по оплате труда</t>
  </si>
  <si>
    <t>прочие работы, услуги</t>
  </si>
  <si>
    <t>Структура согласно штатному расписанию</t>
  </si>
  <si>
    <t>КИ 2</t>
  </si>
  <si>
    <t>УТВЕРЖДАЮ</t>
  </si>
  <si>
    <t>Решением наблюдательного совета</t>
  </si>
  <si>
    <r>
      <t>протокол от "</t>
    </r>
    <r>
      <rPr>
        <u/>
        <sz val="10"/>
        <rFont val="Arial Cyr"/>
        <charset val="204"/>
      </rPr>
      <t xml:space="preserve"> 05 </t>
    </r>
    <r>
      <rPr>
        <sz val="10"/>
        <rFont val="Arial Cyr"/>
        <charset val="204"/>
      </rPr>
      <t>"</t>
    </r>
    <r>
      <rPr>
        <u/>
        <sz val="10"/>
        <rFont val="Arial Cyr"/>
        <charset val="204"/>
      </rPr>
      <t xml:space="preserve"> марта  </t>
    </r>
    <r>
      <rPr>
        <sz val="10"/>
        <rFont val="Arial Cyr"/>
        <charset val="204"/>
      </rPr>
      <t xml:space="preserve">2014г. № </t>
    </r>
    <r>
      <rPr>
        <u/>
        <sz val="10"/>
        <rFont val="Arial Cyr"/>
        <charset val="204"/>
      </rPr>
      <t xml:space="preserve"> 14  </t>
    </r>
  </si>
  <si>
    <t xml:space="preserve">Отчет о результатах деятельности областного государственного учреждения и об использовании закрепленного за ним имущества                  </t>
  </si>
  <si>
    <t>за</t>
  </si>
  <si>
    <t>год</t>
  </si>
  <si>
    <t xml:space="preserve">Наименование областного государственного учреждения </t>
  </si>
  <si>
    <t>Дата</t>
  </si>
  <si>
    <t>Областное государственное автономное учреждение здравоохранения "Томская областная клиническая больница"</t>
  </si>
  <si>
    <t>(полное наименование)</t>
  </si>
  <si>
    <t>Адрес фактического местонахождения областного государственного учреждения</t>
  </si>
  <si>
    <t xml:space="preserve">634063,  г. Томск, ул. Ивана Черных, 96. </t>
  </si>
  <si>
    <t xml:space="preserve">             (указание почтового индекса, город, адрес)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</si>
</sst>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u val="singleAccounting"/>
      <sz val="10"/>
      <name val="Arial Cyr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1">
    <xf numFmtId="0" fontId="0" fillId="0" borderId="0" xfId="0"/>
    <xf numFmtId="0" fontId="3" fillId="0" borderId="14" xfId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/>
    <xf numFmtId="0" fontId="6" fillId="0" borderId="0" xfId="0" applyFont="1" applyBorder="1" applyAlignment="1">
      <alignment vertical="center" wrapText="1"/>
    </xf>
    <xf numFmtId="0" fontId="5" fillId="0" borderId="14" xfId="0" applyFont="1" applyFill="1" applyBorder="1"/>
    <xf numFmtId="4" fontId="5" fillId="0" borderId="14" xfId="0" applyNumberFormat="1" applyFont="1" applyFill="1" applyBorder="1"/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6" fillId="0" borderId="1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3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3" fillId="0" borderId="18" xfId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4" xfId="1" applyFont="1" applyFill="1" applyBorder="1" applyAlignment="1">
      <alignment horizontal="left" vertical="center"/>
    </xf>
    <xf numFmtId="4" fontId="3" fillId="0" borderId="14" xfId="1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/>
    <xf numFmtId="4" fontId="5" fillId="0" borderId="14" xfId="0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5" fillId="0" borderId="24" xfId="0" applyFont="1" applyBorder="1"/>
    <xf numFmtId="0" fontId="6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Fill="1"/>
    <xf numFmtId="164" fontId="6" fillId="0" borderId="14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4" fontId="6" fillId="0" borderId="27" xfId="0" applyNumberFormat="1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 wrapText="1"/>
    </xf>
    <xf numFmtId="4" fontId="6" fillId="0" borderId="32" xfId="0" applyNumberFormat="1" applyFont="1" applyBorder="1" applyAlignment="1">
      <alignment vertical="center" wrapText="1"/>
    </xf>
    <xf numFmtId="4" fontId="6" fillId="0" borderId="30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33" xfId="0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4" fontId="6" fillId="0" borderId="34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4" fontId="6" fillId="0" borderId="7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35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left" wrapText="1"/>
    </xf>
    <xf numFmtId="4" fontId="3" fillId="0" borderId="14" xfId="1" applyNumberFormat="1" applyFont="1" applyFill="1" applyBorder="1" applyAlignment="1">
      <alignment horizontal="left" wrapText="1"/>
    </xf>
    <xf numFmtId="0" fontId="4" fillId="0" borderId="18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horizontal="left" wrapText="1"/>
    </xf>
    <xf numFmtId="4" fontId="4" fillId="0" borderId="14" xfId="1" applyNumberFormat="1" applyFont="1" applyFill="1" applyBorder="1" applyAlignment="1">
      <alignment horizontal="left" wrapText="1"/>
    </xf>
    <xf numFmtId="0" fontId="3" fillId="0" borderId="14" xfId="1" quotePrefix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4" fontId="4" fillId="0" borderId="14" xfId="1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10" fillId="0" borderId="14" xfId="1" quotePrefix="1" applyFont="1" applyFill="1" applyBorder="1" applyAlignment="1">
      <alignment horizontal="left" vertical="center" wrapText="1"/>
    </xf>
    <xf numFmtId="1" fontId="4" fillId="0" borderId="18" xfId="1" applyNumberFormat="1" applyFont="1" applyFill="1" applyBorder="1" applyAlignment="1">
      <alignment horizontal="left" wrapText="1"/>
    </xf>
    <xf numFmtId="1" fontId="4" fillId="0" borderId="14" xfId="1" applyNumberFormat="1" applyFont="1" applyFill="1" applyBorder="1" applyAlignment="1">
      <alignment horizontal="left" wrapText="1"/>
    </xf>
    <xf numFmtId="0" fontId="3" fillId="0" borderId="14" xfId="1" quotePrefix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1" fontId="4" fillId="0" borderId="15" xfId="1" applyNumberFormat="1" applyFont="1" applyFill="1" applyBorder="1" applyAlignment="1">
      <alignment wrapText="1"/>
    </xf>
    <xf numFmtId="1" fontId="4" fillId="0" borderId="14" xfId="1" applyNumberFormat="1" applyFont="1" applyFill="1" applyBorder="1" applyAlignment="1">
      <alignment wrapText="1"/>
    </xf>
    <xf numFmtId="4" fontId="4" fillId="0" borderId="14" xfId="1" applyNumberFormat="1" applyFont="1" applyFill="1" applyBorder="1" applyAlignment="1">
      <alignment horizontal="left"/>
    </xf>
    <xf numFmtId="1" fontId="4" fillId="0" borderId="35" xfId="1" applyNumberFormat="1" applyFont="1" applyFill="1" applyBorder="1" applyAlignment="1">
      <alignment horizontal="left" wrapText="1"/>
    </xf>
    <xf numFmtId="1" fontId="4" fillId="0" borderId="14" xfId="1" applyNumberFormat="1" applyFont="1" applyFill="1" applyBorder="1" applyAlignment="1">
      <alignment horizontal="left"/>
    </xf>
    <xf numFmtId="165" fontId="7" fillId="0" borderId="14" xfId="1" applyNumberFormat="1" applyFont="1" applyFill="1" applyBorder="1" applyAlignment="1">
      <alignment horizontal="left"/>
    </xf>
    <xf numFmtId="165" fontId="7" fillId="0" borderId="18" xfId="1" applyNumberFormat="1" applyFont="1" applyFill="1" applyBorder="1" applyAlignment="1">
      <alignment horizontal="left"/>
    </xf>
    <xf numFmtId="165" fontId="7" fillId="0" borderId="15" xfId="1" applyNumberFormat="1" applyFont="1" applyFill="1" applyBorder="1" applyAlignment="1">
      <alignment horizontal="left"/>
    </xf>
    <xf numFmtId="4" fontId="7" fillId="0" borderId="15" xfId="1" applyNumberFormat="1" applyFont="1" applyFill="1" applyBorder="1" applyAlignment="1">
      <alignment horizontal="left"/>
    </xf>
    <xf numFmtId="0" fontId="6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12" fillId="0" borderId="0" xfId="1" applyNumberFormat="1" applyFont="1" applyBorder="1" applyAlignment="1"/>
    <xf numFmtId="0" fontId="6" fillId="0" borderId="0" xfId="0" applyFont="1" applyBorder="1"/>
    <xf numFmtId="49" fontId="4" fillId="0" borderId="14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 wrapText="1"/>
    </xf>
    <xf numFmtId="2" fontId="4" fillId="0" borderId="0" xfId="1" applyNumberFormat="1" applyFont="1" applyBorder="1" applyAlignment="1"/>
    <xf numFmtId="2" fontId="4" fillId="0" borderId="14" xfId="1" applyNumberFormat="1" applyFont="1" applyBorder="1" applyAlignment="1"/>
    <xf numFmtId="49" fontId="12" fillId="0" borderId="0" xfId="1" applyNumberFormat="1" applyFont="1" applyBorder="1" applyAlignment="1">
      <alignment wrapText="1"/>
    </xf>
    <xf numFmtId="4" fontId="4" fillId="0" borderId="15" xfId="1" applyNumberFormat="1" applyFont="1" applyBorder="1" applyAlignment="1"/>
    <xf numFmtId="4" fontId="4" fillId="0" borderId="14" xfId="1" applyNumberFormat="1" applyFont="1" applyBorder="1" applyAlignment="1"/>
    <xf numFmtId="4" fontId="11" fillId="0" borderId="14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13" fillId="0" borderId="16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4" fillId="0" borderId="14" xfId="1" quotePrefix="1" applyFont="1" applyFill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27" xfId="0" applyNumberFormat="1" applyFont="1" applyBorder="1" applyAlignment="1">
      <alignment horizontal="center" vertical="top" wrapText="1"/>
    </xf>
    <xf numFmtId="4" fontId="6" fillId="0" borderId="37" xfId="0" applyNumberFormat="1" applyFont="1" applyBorder="1" applyAlignment="1">
      <alignment horizontal="center" vertical="top" wrapText="1"/>
    </xf>
    <xf numFmtId="1" fontId="6" fillId="0" borderId="27" xfId="0" applyNumberFormat="1" applyFont="1" applyBorder="1" applyAlignment="1">
      <alignment horizontal="center" vertical="top" wrapText="1"/>
    </xf>
    <xf numFmtId="1" fontId="6" fillId="0" borderId="28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3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/>
    <xf numFmtId="4" fontId="14" fillId="0" borderId="14" xfId="0" applyNumberFormat="1" applyFont="1" applyFill="1" applyBorder="1" applyAlignment="1">
      <alignment vertical="center"/>
    </xf>
    <xf numFmtId="0" fontId="3" fillId="0" borderId="18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3" fontId="1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0" borderId="14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4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25" fillId="0" borderId="40" xfId="0" applyFont="1" applyBorder="1" applyAlignment="1" applyProtection="1">
      <alignment horizontal="center" vertical="top" wrapText="1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6" fillId="0" borderId="0" xfId="0" applyFont="1" applyAlignment="1" applyProtection="1"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wrapText="1"/>
    </xf>
    <xf numFmtId="0" fontId="2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12" sqref="A12:H12"/>
    </sheetView>
  </sheetViews>
  <sheetFormatPr defaultColWidth="20.42578125" defaultRowHeight="15" x14ac:dyDescent="0.25"/>
  <cols>
    <col min="2" max="2" width="12.5703125" customWidth="1"/>
    <col min="3" max="3" width="10.140625" customWidth="1"/>
    <col min="4" max="4" width="10.28515625" customWidth="1"/>
    <col min="5" max="5" width="13.85546875" customWidth="1"/>
    <col min="6" max="6" width="10.85546875" customWidth="1"/>
    <col min="7" max="7" width="12.85546875" customWidth="1"/>
    <col min="8" max="8" width="11.85546875" customWidth="1"/>
  </cols>
  <sheetData>
    <row r="2" spans="1:8" x14ac:dyDescent="0.25">
      <c r="A2" s="265"/>
      <c r="B2" s="265"/>
      <c r="C2" s="265"/>
      <c r="F2" s="266" t="s">
        <v>365</v>
      </c>
      <c r="G2" s="266"/>
      <c r="H2" s="266"/>
    </row>
    <row r="3" spans="1:8" x14ac:dyDescent="0.25">
      <c r="A3" s="267"/>
      <c r="B3" s="267"/>
      <c r="C3" s="267"/>
      <c r="F3" s="268" t="s">
        <v>366</v>
      </c>
      <c r="G3" s="268"/>
      <c r="H3" s="268"/>
    </row>
    <row r="4" spans="1:8" x14ac:dyDescent="0.25">
      <c r="A4" s="269"/>
      <c r="B4" s="269"/>
      <c r="C4" s="269"/>
      <c r="F4" s="270"/>
      <c r="G4" s="270"/>
      <c r="H4" s="270"/>
    </row>
    <row r="5" spans="1:8" x14ac:dyDescent="0.25">
      <c r="A5" s="271"/>
      <c r="B5" s="271"/>
      <c r="C5" s="271"/>
      <c r="F5" s="272" t="s">
        <v>367</v>
      </c>
      <c r="G5" s="272"/>
      <c r="H5" s="272"/>
    </row>
    <row r="6" spans="1:8" x14ac:dyDescent="0.25">
      <c r="A6" s="273"/>
      <c r="B6" s="274"/>
      <c r="C6" s="274"/>
      <c r="F6" s="275"/>
      <c r="G6" s="276"/>
      <c r="H6" s="276"/>
    </row>
    <row r="7" spans="1:8" x14ac:dyDescent="0.25">
      <c r="A7" s="277"/>
      <c r="B7" s="277"/>
      <c r="C7" s="277"/>
      <c r="F7" s="278"/>
      <c r="G7" s="278"/>
      <c r="H7" s="278"/>
    </row>
    <row r="8" spans="1:8" x14ac:dyDescent="0.25">
      <c r="F8" s="279"/>
      <c r="G8" s="279"/>
      <c r="H8" s="279"/>
    </row>
    <row r="12" spans="1:8" ht="27.75" customHeight="1" x14ac:dyDescent="0.25">
      <c r="A12" s="280" t="s">
        <v>368</v>
      </c>
      <c r="B12" s="280"/>
      <c r="C12" s="280"/>
      <c r="D12" s="280"/>
      <c r="E12" s="280"/>
      <c r="F12" s="280"/>
      <c r="G12" s="280"/>
      <c r="H12" s="280"/>
    </row>
    <row r="13" spans="1:8" ht="15.75" x14ac:dyDescent="0.25">
      <c r="B13" s="281" t="s">
        <v>369</v>
      </c>
      <c r="C13" s="282">
        <v>2013</v>
      </c>
      <c r="D13" s="282"/>
      <c r="E13" s="283" t="s">
        <v>370</v>
      </c>
      <c r="F13" s="284"/>
    </row>
    <row r="14" spans="1:8" x14ac:dyDescent="0.25">
      <c r="F14" s="285"/>
    </row>
    <row r="17" spans="1:8" x14ac:dyDescent="0.25">
      <c r="H17" s="206"/>
    </row>
    <row r="18" spans="1:8" ht="27.75" customHeight="1" x14ac:dyDescent="0.25">
      <c r="A18" s="286" t="s">
        <v>371</v>
      </c>
      <c r="B18" s="50"/>
      <c r="G18" s="287"/>
      <c r="H18" s="288" t="s">
        <v>372</v>
      </c>
    </row>
    <row r="19" spans="1:8" ht="43.5" customHeight="1" x14ac:dyDescent="0.25">
      <c r="A19" s="289"/>
      <c r="B19" s="290" t="s">
        <v>373</v>
      </c>
      <c r="C19" s="290"/>
      <c r="D19" s="290"/>
      <c r="E19" s="290"/>
      <c r="F19" s="290"/>
      <c r="G19" s="287"/>
      <c r="H19" s="291">
        <v>41640</v>
      </c>
    </row>
    <row r="20" spans="1:8" ht="27.75" customHeight="1" x14ac:dyDescent="0.25">
      <c r="A20" s="289"/>
      <c r="B20" s="292" t="s">
        <v>374</v>
      </c>
      <c r="C20" s="292"/>
      <c r="D20" s="292"/>
      <c r="E20" s="292"/>
      <c r="F20" s="292"/>
      <c r="G20" s="287"/>
      <c r="H20" s="293"/>
    </row>
    <row r="21" spans="1:8" ht="27.75" customHeight="1" x14ac:dyDescent="0.25">
      <c r="G21" s="287"/>
      <c r="H21" s="294"/>
    </row>
    <row r="22" spans="1:8" x14ac:dyDescent="0.25">
      <c r="G22" s="287"/>
      <c r="H22" s="294"/>
    </row>
    <row r="23" spans="1:8" x14ac:dyDescent="0.25">
      <c r="G23" s="287"/>
      <c r="H23" s="294"/>
    </row>
    <row r="24" spans="1:8" x14ac:dyDescent="0.25">
      <c r="E24" s="295"/>
      <c r="F24" s="295"/>
      <c r="G24" s="287"/>
      <c r="H24" s="294"/>
    </row>
    <row r="25" spans="1:8" ht="16.5" x14ac:dyDescent="0.35">
      <c r="A25" s="296" t="s">
        <v>375</v>
      </c>
      <c r="B25" s="296"/>
      <c r="C25" s="297"/>
      <c r="D25" s="297"/>
      <c r="E25" s="297"/>
      <c r="F25" s="297"/>
      <c r="G25" s="297"/>
    </row>
    <row r="27" spans="1:8" x14ac:dyDescent="0.25">
      <c r="A27" s="298" t="s">
        <v>376</v>
      </c>
      <c r="B27" s="298"/>
      <c r="C27" s="298"/>
      <c r="D27" s="298"/>
      <c r="E27" s="298"/>
      <c r="F27" s="298"/>
      <c r="G27" s="299"/>
      <c r="H27" s="299"/>
    </row>
    <row r="28" spans="1:8" x14ac:dyDescent="0.25">
      <c r="B28" s="300" t="s">
        <v>377</v>
      </c>
    </row>
  </sheetData>
  <mergeCells count="22">
    <mergeCell ref="E24:F24"/>
    <mergeCell ref="A25:B25"/>
    <mergeCell ref="C25:G25"/>
    <mergeCell ref="A27:F27"/>
    <mergeCell ref="F8:H8"/>
    <mergeCell ref="A12:H12"/>
    <mergeCell ref="C13:D13"/>
    <mergeCell ref="A18:A20"/>
    <mergeCell ref="B19:F19"/>
    <mergeCell ref="B20:F20"/>
    <mergeCell ref="A5:C5"/>
    <mergeCell ref="F5:H5"/>
    <mergeCell ref="B6:C6"/>
    <mergeCell ref="G6:H6"/>
    <mergeCell ref="A7:C7"/>
    <mergeCell ref="F7:H7"/>
    <mergeCell ref="A2:C2"/>
    <mergeCell ref="F2:H2"/>
    <mergeCell ref="A3:C3"/>
    <mergeCell ref="F3:H3"/>
    <mergeCell ref="A4:C4"/>
    <mergeCell ref="F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A10" sqref="A10:J10"/>
    </sheetView>
  </sheetViews>
  <sheetFormatPr defaultRowHeight="15" x14ac:dyDescent="0.25"/>
  <cols>
    <col min="4" max="4" width="11.85546875" customWidth="1"/>
    <col min="5" max="5" width="17.42578125" customWidth="1"/>
    <col min="6" max="7" width="13.85546875" customWidth="1"/>
    <col min="8" max="8" width="16" customWidth="1"/>
    <col min="9" max="9" width="13.28515625" customWidth="1"/>
    <col min="10" max="10" width="15.85546875" customWidth="1"/>
  </cols>
  <sheetData>
    <row r="1" spans="1:11" ht="24.75" customHeight="1" x14ac:dyDescent="0.25">
      <c r="A1" s="212" t="s">
        <v>112</v>
      </c>
      <c r="B1" s="212"/>
      <c r="C1" s="212"/>
      <c r="D1" s="212"/>
      <c r="E1" s="212"/>
      <c r="F1" s="212"/>
      <c r="G1" s="212"/>
      <c r="H1" s="212"/>
      <c r="I1" s="212"/>
      <c r="J1" s="212"/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700000000000003" customHeight="1" thickBot="1" x14ac:dyDescent="0.3">
      <c r="A3" s="227" t="s">
        <v>78</v>
      </c>
      <c r="B3" s="227" t="s">
        <v>97</v>
      </c>
      <c r="C3" s="254" t="s">
        <v>96</v>
      </c>
      <c r="D3" s="255"/>
      <c r="E3" s="208" t="s">
        <v>95</v>
      </c>
      <c r="F3" s="240"/>
      <c r="G3" s="240"/>
      <c r="H3" s="240"/>
      <c r="I3" s="240"/>
      <c r="J3" s="209"/>
      <c r="K3" s="2"/>
    </row>
    <row r="4" spans="1:11" ht="26.25" customHeight="1" thickBot="1" x14ac:dyDescent="0.3">
      <c r="A4" s="221"/>
      <c r="B4" s="221"/>
      <c r="C4" s="261"/>
      <c r="D4" s="262"/>
      <c r="E4" s="254" t="s">
        <v>36</v>
      </c>
      <c r="F4" s="255"/>
      <c r="G4" s="208" t="s">
        <v>37</v>
      </c>
      <c r="H4" s="240"/>
      <c r="I4" s="240"/>
      <c r="J4" s="209"/>
      <c r="K4" s="2"/>
    </row>
    <row r="5" spans="1:11" ht="72.75" customHeight="1" thickBot="1" x14ac:dyDescent="0.3">
      <c r="A5" s="221"/>
      <c r="B5" s="221"/>
      <c r="C5" s="222"/>
      <c r="D5" s="223"/>
      <c r="E5" s="222"/>
      <c r="F5" s="223"/>
      <c r="G5" s="208" t="s">
        <v>103</v>
      </c>
      <c r="H5" s="209"/>
      <c r="I5" s="208" t="s">
        <v>104</v>
      </c>
      <c r="J5" s="209"/>
      <c r="K5" s="2"/>
    </row>
    <row r="6" spans="1:11" ht="39" thickBot="1" x14ac:dyDescent="0.3">
      <c r="A6" s="228"/>
      <c r="B6" s="228"/>
      <c r="C6" s="10" t="s">
        <v>80</v>
      </c>
      <c r="D6" s="11" t="s">
        <v>105</v>
      </c>
      <c r="E6" s="11" t="s">
        <v>80</v>
      </c>
      <c r="F6" s="11" t="s">
        <v>105</v>
      </c>
      <c r="G6" s="11" t="s">
        <v>80</v>
      </c>
      <c r="H6" s="11" t="s">
        <v>105</v>
      </c>
      <c r="I6" s="11" t="s">
        <v>80</v>
      </c>
      <c r="J6" s="11" t="s">
        <v>105</v>
      </c>
      <c r="K6" s="2"/>
    </row>
    <row r="7" spans="1:11" ht="19.5" customHeight="1" thickBo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2"/>
    </row>
    <row r="8" spans="1:11" ht="21" customHeight="1" x14ac:dyDescent="0.25">
      <c r="A8" s="56">
        <v>1</v>
      </c>
      <c r="B8" s="56">
        <v>6</v>
      </c>
      <c r="C8" s="56">
        <v>9</v>
      </c>
      <c r="D8" s="56">
        <v>9</v>
      </c>
      <c r="E8" s="56" t="s">
        <v>285</v>
      </c>
      <c r="F8" s="151" t="s">
        <v>285</v>
      </c>
      <c r="G8" s="151" t="s">
        <v>286</v>
      </c>
      <c r="H8" s="151" t="s">
        <v>286</v>
      </c>
      <c r="I8" s="151" t="s">
        <v>287</v>
      </c>
      <c r="J8" s="151" t="s">
        <v>287</v>
      </c>
      <c r="K8" s="2"/>
    </row>
    <row r="9" spans="1:11" ht="35.25" customHeight="1" x14ac:dyDescent="0.25">
      <c r="A9" s="49" t="s">
        <v>42</v>
      </c>
      <c r="B9" s="49"/>
      <c r="C9" s="49">
        <v>9</v>
      </c>
      <c r="D9" s="49">
        <v>9</v>
      </c>
      <c r="E9" s="151" t="s">
        <v>285</v>
      </c>
      <c r="F9" s="151" t="s">
        <v>285</v>
      </c>
      <c r="G9" s="151" t="s">
        <v>286</v>
      </c>
      <c r="H9" s="151" t="s">
        <v>286</v>
      </c>
      <c r="I9" s="151" t="s">
        <v>287</v>
      </c>
      <c r="J9" s="151" t="s">
        <v>287</v>
      </c>
      <c r="K9" s="2"/>
    </row>
    <row r="10" spans="1:11" ht="32.25" customHeight="1" x14ac:dyDescent="0.25">
      <c r="A10" s="260"/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11" ht="45" customHeight="1" x14ac:dyDescent="0.25">
      <c r="A11" s="29"/>
      <c r="B11" s="29"/>
      <c r="C11" s="55"/>
      <c r="D11" s="55"/>
      <c r="E11" s="55"/>
      <c r="F11" s="55"/>
      <c r="G11" s="55"/>
      <c r="H11" s="55"/>
      <c r="I11" s="55"/>
      <c r="J11" s="29"/>
    </row>
    <row r="12" spans="1:11" ht="20.25" customHeight="1" x14ac:dyDescent="0.25">
      <c r="A12" s="259" t="s">
        <v>106</v>
      </c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11" x14ac:dyDescent="0.25">
      <c r="A13" s="259" t="s">
        <v>107</v>
      </c>
      <c r="B13" s="259"/>
      <c r="C13" s="259"/>
      <c r="D13" s="259"/>
      <c r="E13" s="259"/>
      <c r="F13" s="259"/>
      <c r="G13" s="259"/>
      <c r="H13" s="259"/>
      <c r="I13" s="259"/>
      <c r="J13" s="259"/>
    </row>
    <row r="14" spans="1:11" x14ac:dyDescent="0.25">
      <c r="A14" s="259" t="s">
        <v>108</v>
      </c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1" x14ac:dyDescent="0.25">
      <c r="A15" s="259" t="s">
        <v>109</v>
      </c>
      <c r="B15" s="259"/>
      <c r="C15" s="259"/>
      <c r="D15" s="259"/>
      <c r="E15" s="259"/>
      <c r="F15" s="259"/>
      <c r="G15" s="259"/>
      <c r="H15" s="259"/>
      <c r="I15" s="259"/>
      <c r="J15" s="259"/>
    </row>
    <row r="16" spans="1:11" x14ac:dyDescent="0.25">
      <c r="A16" s="259" t="s">
        <v>110</v>
      </c>
      <c r="B16" s="259"/>
      <c r="C16" s="259"/>
      <c r="D16" s="259"/>
      <c r="E16" s="259"/>
      <c r="F16" s="259"/>
      <c r="G16" s="259"/>
      <c r="H16" s="259"/>
      <c r="I16" s="259"/>
      <c r="J16" s="259"/>
    </row>
    <row r="17" spans="1:10" x14ac:dyDescent="0.25">
      <c r="A17" s="259" t="s">
        <v>111</v>
      </c>
      <c r="B17" s="259"/>
      <c r="C17" s="259"/>
      <c r="D17" s="259"/>
      <c r="E17" s="259"/>
      <c r="F17" s="259"/>
      <c r="G17" s="259"/>
      <c r="H17" s="259"/>
      <c r="I17" s="259"/>
      <c r="J17" s="259"/>
    </row>
    <row r="18" spans="1:10" x14ac:dyDescent="0.25">
      <c r="A18" s="259" t="s">
        <v>141</v>
      </c>
      <c r="B18" s="259"/>
      <c r="C18" s="259"/>
      <c r="D18" s="259"/>
      <c r="E18" s="259"/>
      <c r="F18" s="259"/>
      <c r="G18" s="259"/>
      <c r="H18" s="259"/>
      <c r="I18" s="259"/>
      <c r="J18" s="259"/>
    </row>
    <row r="19" spans="1:10" x14ac:dyDescent="0.25">
      <c r="A19" s="30"/>
    </row>
  </sheetData>
  <mergeCells count="17">
    <mergeCell ref="A15:J15"/>
    <mergeCell ref="A1:J1"/>
    <mergeCell ref="A16:J16"/>
    <mergeCell ref="A17:J17"/>
    <mergeCell ref="A10:J10"/>
    <mergeCell ref="A18:J18"/>
    <mergeCell ref="C3:D5"/>
    <mergeCell ref="E4:F5"/>
    <mergeCell ref="G5:H5"/>
    <mergeCell ref="G4:J4"/>
    <mergeCell ref="E3:J3"/>
    <mergeCell ref="I5:J5"/>
    <mergeCell ref="A3:A6"/>
    <mergeCell ref="B3:B6"/>
    <mergeCell ref="A12:J12"/>
    <mergeCell ref="A13:J13"/>
    <mergeCell ref="A14:J1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>
      <selection activeCell="A20" sqref="A20:E20"/>
    </sheetView>
  </sheetViews>
  <sheetFormatPr defaultRowHeight="15" x14ac:dyDescent="0.25"/>
  <cols>
    <col min="2" max="2" width="42.140625" customWidth="1"/>
    <col min="3" max="3" width="29.85546875" customWidth="1"/>
    <col min="4" max="4" width="40.85546875" customWidth="1"/>
    <col min="5" max="5" width="24.85546875" customWidth="1"/>
  </cols>
  <sheetData>
    <row r="1" spans="1:5" ht="37.5" customHeight="1" x14ac:dyDescent="0.25">
      <c r="A1" s="258" t="s">
        <v>113</v>
      </c>
      <c r="B1" s="258"/>
      <c r="C1" s="258"/>
      <c r="D1" s="258"/>
      <c r="E1" s="42"/>
    </row>
    <row r="2" spans="1:5" ht="15.75" thickBot="1" x14ac:dyDescent="0.3">
      <c r="A2" s="2"/>
      <c r="B2" s="2"/>
      <c r="C2" s="2"/>
      <c r="D2" s="2"/>
      <c r="E2" s="2"/>
    </row>
    <row r="3" spans="1:5" ht="50.25" customHeight="1" thickBot="1" x14ac:dyDescent="0.3">
      <c r="A3" s="19" t="s">
        <v>78</v>
      </c>
      <c r="B3" s="18" t="s">
        <v>114</v>
      </c>
      <c r="C3" s="18" t="s">
        <v>115</v>
      </c>
      <c r="D3" s="18" t="s">
        <v>116</v>
      </c>
      <c r="E3" s="2"/>
    </row>
    <row r="4" spans="1:5" ht="15.75" thickBot="1" x14ac:dyDescent="0.3">
      <c r="A4" s="10">
        <v>1</v>
      </c>
      <c r="B4" s="11">
        <v>2</v>
      </c>
      <c r="C4" s="11">
        <v>3</v>
      </c>
      <c r="D4" s="11">
        <v>4</v>
      </c>
      <c r="E4" s="2"/>
    </row>
    <row r="5" spans="1:5" x14ac:dyDescent="0.25">
      <c r="A5" s="263">
        <v>1</v>
      </c>
      <c r="B5" s="263" t="s">
        <v>33</v>
      </c>
      <c r="C5" s="149">
        <v>276308.83</v>
      </c>
      <c r="D5" s="149">
        <v>416853.24</v>
      </c>
      <c r="E5" s="2"/>
    </row>
    <row r="6" spans="1:5" x14ac:dyDescent="0.25">
      <c r="A6" s="264"/>
      <c r="B6" s="264"/>
      <c r="C6" s="64"/>
      <c r="D6" s="64"/>
      <c r="E6" s="2"/>
    </row>
    <row r="7" spans="1:5" x14ac:dyDescent="0.25">
      <c r="A7" s="264">
        <v>2</v>
      </c>
      <c r="B7" s="264" t="s">
        <v>61</v>
      </c>
      <c r="C7" s="150">
        <v>275379.59999999998</v>
      </c>
      <c r="D7" s="150">
        <v>416049.66</v>
      </c>
      <c r="E7" s="2"/>
    </row>
    <row r="8" spans="1:5" x14ac:dyDescent="0.25">
      <c r="A8" s="264"/>
      <c r="B8" s="264"/>
      <c r="C8" s="64"/>
      <c r="D8" s="64"/>
      <c r="E8" s="2"/>
    </row>
    <row r="9" spans="1:5" ht="24.75" customHeight="1" x14ac:dyDescent="0.25">
      <c r="A9" s="13">
        <v>3</v>
      </c>
      <c r="B9" s="13" t="s">
        <v>62</v>
      </c>
      <c r="C9" s="64"/>
      <c r="D9" s="64"/>
      <c r="E9" s="2"/>
    </row>
    <row r="10" spans="1:5" x14ac:dyDescent="0.25">
      <c r="A10" s="13">
        <v>4</v>
      </c>
      <c r="B10" s="13" t="s">
        <v>63</v>
      </c>
      <c r="C10" s="64"/>
      <c r="D10" s="86"/>
      <c r="E10" s="57"/>
    </row>
    <row r="11" spans="1:5" ht="49.7" customHeight="1" x14ac:dyDescent="0.25">
      <c r="A11" s="218"/>
      <c r="B11" s="218"/>
      <c r="C11" s="218"/>
      <c r="D11" s="218"/>
      <c r="E11" s="41"/>
    </row>
    <row r="12" spans="1:5" ht="27" customHeight="1" x14ac:dyDescent="0.25">
      <c r="A12" s="47"/>
      <c r="B12" s="47"/>
      <c r="C12" s="47"/>
      <c r="D12" s="47"/>
      <c r="E12" s="41"/>
    </row>
    <row r="13" spans="1:5" ht="43.5" customHeight="1" x14ac:dyDescent="0.25">
      <c r="A13" s="258" t="s">
        <v>118</v>
      </c>
      <c r="B13" s="258"/>
      <c r="C13" s="258"/>
      <c r="D13" s="258"/>
      <c r="E13" s="42"/>
    </row>
    <row r="14" spans="1:5" ht="15.75" thickBot="1" x14ac:dyDescent="0.3">
      <c r="A14" s="2"/>
      <c r="B14" s="2"/>
      <c r="C14" s="2"/>
      <c r="D14" s="2"/>
      <c r="E14" s="2"/>
    </row>
    <row r="15" spans="1:5" ht="44.25" customHeight="1" thickBot="1" x14ac:dyDescent="0.3">
      <c r="A15" s="19" t="s">
        <v>78</v>
      </c>
      <c r="B15" s="10" t="s">
        <v>117</v>
      </c>
      <c r="C15" s="11" t="s">
        <v>115</v>
      </c>
      <c r="D15" s="11" t="s">
        <v>116</v>
      </c>
      <c r="E15" s="2"/>
    </row>
    <row r="16" spans="1:5" ht="15.75" thickBot="1" x14ac:dyDescent="0.3">
      <c r="A16" s="10">
        <v>1</v>
      </c>
      <c r="B16" s="11">
        <v>2</v>
      </c>
      <c r="C16" s="11">
        <v>3</v>
      </c>
      <c r="D16" s="11">
        <v>4</v>
      </c>
      <c r="E16" s="2"/>
    </row>
    <row r="17" spans="1:8" x14ac:dyDescent="0.25">
      <c r="A17" s="12">
        <v>1</v>
      </c>
      <c r="B17" s="12" t="s">
        <v>64</v>
      </c>
      <c r="C17" s="63">
        <v>2699.5</v>
      </c>
      <c r="D17" s="63">
        <v>2779.88</v>
      </c>
      <c r="E17" s="2"/>
    </row>
    <row r="18" spans="1:8" ht="25.5" customHeight="1" x14ac:dyDescent="0.25">
      <c r="A18" s="49">
        <v>2</v>
      </c>
      <c r="B18" s="49" t="s">
        <v>65</v>
      </c>
      <c r="C18" s="64">
        <v>0</v>
      </c>
      <c r="D18" s="64">
        <v>0</v>
      </c>
      <c r="E18" s="2"/>
    </row>
    <row r="19" spans="1:8" x14ac:dyDescent="0.25">
      <c r="A19" s="62">
        <v>2.1</v>
      </c>
      <c r="B19" s="49" t="s">
        <v>66</v>
      </c>
      <c r="C19" s="64">
        <v>0</v>
      </c>
      <c r="D19" s="64">
        <v>0</v>
      </c>
      <c r="E19" s="2"/>
    </row>
    <row r="20" spans="1:8" ht="45.75" customHeight="1" x14ac:dyDescent="0.25">
      <c r="A20" s="236"/>
      <c r="B20" s="236"/>
      <c r="C20" s="236"/>
      <c r="D20" s="236"/>
      <c r="E20" s="236"/>
    </row>
    <row r="21" spans="1:8" ht="64.5" customHeight="1" x14ac:dyDescent="0.25">
      <c r="A21" s="47"/>
      <c r="B21" s="47"/>
      <c r="C21" s="47"/>
      <c r="D21" s="47"/>
      <c r="E21" s="47"/>
    </row>
    <row r="22" spans="1:8" ht="35.25" customHeight="1" x14ac:dyDescent="0.25"/>
    <row r="24" spans="1:8" ht="59.25" customHeight="1" x14ac:dyDescent="0.25"/>
    <row r="26" spans="1:8" ht="23.25" customHeight="1" x14ac:dyDescent="0.25"/>
    <row r="28" spans="1:8" ht="51" customHeight="1" x14ac:dyDescent="0.25">
      <c r="F28" s="41"/>
      <c r="G28" s="41"/>
      <c r="H28" s="41"/>
    </row>
    <row r="29" spans="1:8" ht="36" customHeight="1" x14ac:dyDescent="0.25"/>
    <row r="30" spans="1:8" x14ac:dyDescent="0.25">
      <c r="A30" s="2"/>
      <c r="B30" s="2"/>
      <c r="C30" s="2"/>
      <c r="D30" s="2"/>
      <c r="E30" s="2"/>
    </row>
  </sheetData>
  <mergeCells count="8">
    <mergeCell ref="A1:D1"/>
    <mergeCell ref="A13:D13"/>
    <mergeCell ref="A20:E20"/>
    <mergeCell ref="A11:D11"/>
    <mergeCell ref="A5:A6"/>
    <mergeCell ref="B5:B6"/>
    <mergeCell ref="A7:A8"/>
    <mergeCell ref="B7:B8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A9" sqref="A9:E15"/>
    </sheetView>
  </sheetViews>
  <sheetFormatPr defaultRowHeight="15" x14ac:dyDescent="0.25"/>
  <cols>
    <col min="2" max="2" width="34.7109375" customWidth="1"/>
    <col min="3" max="3" width="14.5703125" customWidth="1"/>
    <col min="4" max="4" width="30.28515625" customWidth="1"/>
    <col min="5" max="5" width="40.140625" customWidth="1"/>
  </cols>
  <sheetData>
    <row r="3" spans="1:5" x14ac:dyDescent="0.25">
      <c r="A3" s="258" t="s">
        <v>119</v>
      </c>
      <c r="B3" s="258"/>
      <c r="C3" s="258"/>
      <c r="D3" s="258"/>
      <c r="E3" s="258"/>
    </row>
    <row r="4" spans="1:5" ht="15.75" thickBot="1" x14ac:dyDescent="0.3">
      <c r="A4" s="2"/>
      <c r="B4" s="2"/>
      <c r="C4" s="2"/>
      <c r="D4" s="2"/>
      <c r="E4" s="2"/>
    </row>
    <row r="5" spans="1:5" ht="70.5" customHeight="1" thickBot="1" x14ac:dyDescent="0.3">
      <c r="A5" s="19" t="s">
        <v>78</v>
      </c>
      <c r="B5" s="18" t="s">
        <v>120</v>
      </c>
      <c r="C5" s="10" t="s">
        <v>67</v>
      </c>
      <c r="D5" s="18" t="s">
        <v>121</v>
      </c>
      <c r="E5" s="18" t="s">
        <v>122</v>
      </c>
    </row>
    <row r="6" spans="1:5" ht="15.75" thickBot="1" x14ac:dyDescent="0.3">
      <c r="A6" s="10">
        <v>1</v>
      </c>
      <c r="B6" s="11">
        <v>2</v>
      </c>
      <c r="C6" s="11">
        <v>3</v>
      </c>
      <c r="D6" s="11">
        <v>4</v>
      </c>
      <c r="E6" s="11">
        <v>5</v>
      </c>
    </row>
    <row r="7" spans="1:5" ht="30" customHeight="1" x14ac:dyDescent="0.25">
      <c r="A7" s="12">
        <v>1</v>
      </c>
      <c r="B7" s="12" t="s">
        <v>68</v>
      </c>
      <c r="C7" s="63">
        <v>0</v>
      </c>
      <c r="D7" s="63">
        <v>0</v>
      </c>
      <c r="E7" s="63">
        <v>0</v>
      </c>
    </row>
    <row r="8" spans="1:5" ht="28.5" customHeight="1" x14ac:dyDescent="0.25">
      <c r="A8" s="13">
        <v>2</v>
      </c>
      <c r="B8" s="13" t="s">
        <v>69</v>
      </c>
      <c r="C8" s="64">
        <v>6346</v>
      </c>
      <c r="D8" s="150">
        <v>170216.49</v>
      </c>
      <c r="E8" s="150">
        <v>49574.19</v>
      </c>
    </row>
    <row r="9" spans="1:5" ht="57" customHeight="1" x14ac:dyDescent="0.25">
      <c r="A9" s="218"/>
      <c r="B9" s="218"/>
      <c r="C9" s="218"/>
      <c r="D9" s="218"/>
      <c r="E9" s="218"/>
    </row>
    <row r="10" spans="1:5" ht="18" customHeight="1" x14ac:dyDescent="0.25">
      <c r="A10" s="196"/>
      <c r="B10" s="196"/>
      <c r="C10" s="196"/>
      <c r="D10" s="196"/>
      <c r="E10" s="196"/>
    </row>
    <row r="11" spans="1:5" ht="18" customHeight="1" x14ac:dyDescent="0.25">
      <c r="A11" s="196"/>
      <c r="B11" s="196"/>
      <c r="C11" s="196"/>
      <c r="D11" s="196"/>
      <c r="E11" s="196"/>
    </row>
    <row r="12" spans="1:5" ht="18" customHeight="1" x14ac:dyDescent="0.25">
      <c r="A12" s="196"/>
      <c r="B12" s="196"/>
      <c r="C12" s="196"/>
      <c r="D12" s="196"/>
      <c r="E12" s="196"/>
    </row>
    <row r="13" spans="1:5" x14ac:dyDescent="0.25">
      <c r="A13" s="243"/>
      <c r="B13" s="243"/>
      <c r="C13" s="243"/>
      <c r="D13" s="243"/>
      <c r="E13" s="243"/>
    </row>
  </sheetData>
  <mergeCells count="3">
    <mergeCell ref="A9:E9"/>
    <mergeCell ref="A3:E3"/>
    <mergeCell ref="A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6" workbookViewId="0">
      <selection activeCell="B18" sqref="B18:F18"/>
    </sheetView>
  </sheetViews>
  <sheetFormatPr defaultColWidth="9.140625" defaultRowHeight="15" x14ac:dyDescent="0.25"/>
  <cols>
    <col min="1" max="1" width="4" style="2" customWidth="1"/>
    <col min="2" max="2" width="27.5703125" style="2" customWidth="1"/>
    <col min="3" max="3" width="36.28515625" style="2" customWidth="1"/>
    <col min="4" max="4" width="27.140625" style="2" customWidth="1"/>
    <col min="5" max="5" width="24.7109375" style="2" customWidth="1"/>
    <col min="6" max="6" width="15.5703125" style="2" customWidth="1"/>
    <col min="7" max="7" width="12.7109375" style="2" customWidth="1"/>
    <col min="8" max="8" width="10.7109375" style="2" customWidth="1"/>
    <col min="9" max="9" width="13.7109375" style="2" customWidth="1"/>
    <col min="10" max="16384" width="9.140625" style="2"/>
  </cols>
  <sheetData>
    <row r="1" spans="1:9" ht="68.25" customHeight="1" x14ac:dyDescent="0.3">
      <c r="A1" s="207" t="s">
        <v>330</v>
      </c>
      <c r="B1" s="207"/>
      <c r="C1" s="207"/>
      <c r="D1" s="207"/>
      <c r="E1" s="207"/>
      <c r="F1" s="207"/>
    </row>
    <row r="2" spans="1:9" ht="48.75" customHeight="1" x14ac:dyDescent="0.25"/>
    <row r="3" spans="1:9" x14ac:dyDescent="0.25">
      <c r="A3" s="212" t="s">
        <v>9</v>
      </c>
      <c r="B3" s="212"/>
      <c r="C3" s="212"/>
      <c r="D3" s="212"/>
      <c r="E3" s="212"/>
      <c r="F3" s="212"/>
      <c r="G3" s="36"/>
      <c r="H3" s="36"/>
    </row>
    <row r="4" spans="1:9" x14ac:dyDescent="0.25">
      <c r="A4" s="3"/>
    </row>
    <row r="5" spans="1:9" ht="15.75" thickBot="1" x14ac:dyDescent="0.3">
      <c r="A5" s="211" t="s">
        <v>10</v>
      </c>
      <c r="B5" s="211"/>
      <c r="C5" s="211"/>
      <c r="D5" s="211"/>
      <c r="E5" s="211"/>
      <c r="F5" s="211"/>
      <c r="G5" s="36"/>
      <c r="H5" s="36"/>
      <c r="I5" s="36"/>
    </row>
    <row r="6" spans="1:9" ht="30.75" customHeight="1" thickBot="1" x14ac:dyDescent="0.3">
      <c r="A6" s="19" t="s">
        <v>78</v>
      </c>
      <c r="B6" s="208" t="s">
        <v>11</v>
      </c>
      <c r="C6" s="209"/>
      <c r="D6" s="208" t="s">
        <v>12</v>
      </c>
      <c r="E6" s="209"/>
      <c r="F6" s="5"/>
    </row>
    <row r="7" spans="1:9" ht="39" thickBot="1" x14ac:dyDescent="0.3">
      <c r="A7" s="4"/>
      <c r="B7" s="24" t="s">
        <v>14</v>
      </c>
      <c r="C7" s="23" t="s">
        <v>123</v>
      </c>
      <c r="D7" s="24" t="s">
        <v>14</v>
      </c>
      <c r="E7" s="24" t="s">
        <v>123</v>
      </c>
      <c r="F7" s="23" t="s">
        <v>13</v>
      </c>
    </row>
    <row r="8" spans="1:9" ht="15.75" thickBot="1" x14ac:dyDescent="0.3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9" ht="67.7" customHeight="1" x14ac:dyDescent="0.25">
      <c r="A9" s="155">
        <v>1</v>
      </c>
      <c r="B9" s="155" t="s">
        <v>303</v>
      </c>
      <c r="C9" s="155" t="s">
        <v>304</v>
      </c>
      <c r="D9" s="155" t="s">
        <v>305</v>
      </c>
      <c r="E9" s="155" t="s">
        <v>301</v>
      </c>
      <c r="F9" s="155"/>
    </row>
    <row r="10" spans="1:9" ht="30.75" customHeight="1" x14ac:dyDescent="0.25">
      <c r="A10" s="156">
        <v>2</v>
      </c>
      <c r="B10" s="156" t="s">
        <v>306</v>
      </c>
      <c r="C10" s="156" t="s">
        <v>301</v>
      </c>
      <c r="D10" s="156" t="s">
        <v>307</v>
      </c>
      <c r="E10" s="156" t="s">
        <v>307</v>
      </c>
      <c r="F10" s="156"/>
    </row>
    <row r="11" spans="1:9" ht="75" customHeight="1" x14ac:dyDescent="0.25">
      <c r="A11" s="156">
        <v>3</v>
      </c>
      <c r="B11" s="156" t="s">
        <v>308</v>
      </c>
      <c r="C11" s="156" t="s">
        <v>301</v>
      </c>
      <c r="D11" s="156" t="s">
        <v>309</v>
      </c>
      <c r="E11" s="156" t="s">
        <v>301</v>
      </c>
      <c r="F11" s="156"/>
    </row>
    <row r="12" spans="1:9" ht="57.75" customHeight="1" x14ac:dyDescent="0.25">
      <c r="A12" s="156">
        <v>4</v>
      </c>
      <c r="B12" s="156" t="s">
        <v>310</v>
      </c>
      <c r="C12" s="156" t="s">
        <v>311</v>
      </c>
      <c r="D12" s="156" t="s">
        <v>312</v>
      </c>
      <c r="E12" s="156" t="s">
        <v>301</v>
      </c>
      <c r="F12" s="156"/>
    </row>
    <row r="13" spans="1:9" ht="42.75" customHeight="1" x14ac:dyDescent="0.25">
      <c r="A13" s="156">
        <v>5</v>
      </c>
      <c r="B13" s="156" t="s">
        <v>313</v>
      </c>
      <c r="C13" s="156" t="s">
        <v>314</v>
      </c>
      <c r="D13" s="156" t="s">
        <v>315</v>
      </c>
      <c r="E13" s="156" t="s">
        <v>316</v>
      </c>
      <c r="F13" s="156"/>
    </row>
    <row r="14" spans="1:9" ht="51" x14ac:dyDescent="0.25">
      <c r="A14" s="156">
        <v>6</v>
      </c>
      <c r="B14" s="156" t="s">
        <v>317</v>
      </c>
      <c r="C14" s="156" t="s">
        <v>301</v>
      </c>
      <c r="D14" s="156" t="s">
        <v>318</v>
      </c>
      <c r="E14" s="156" t="s">
        <v>319</v>
      </c>
      <c r="F14" s="156"/>
    </row>
    <row r="15" spans="1:9" ht="41.25" customHeight="1" x14ac:dyDescent="0.25">
      <c r="A15" s="156">
        <v>7</v>
      </c>
      <c r="B15" s="189" t="s">
        <v>331</v>
      </c>
      <c r="C15" s="156" t="s">
        <v>301</v>
      </c>
      <c r="D15" s="156" t="s">
        <v>320</v>
      </c>
      <c r="E15" s="156" t="s">
        <v>301</v>
      </c>
      <c r="F15" s="156"/>
    </row>
    <row r="16" spans="1:9" ht="71.25" customHeight="1" x14ac:dyDescent="0.25">
      <c r="A16" s="166">
        <v>8</v>
      </c>
      <c r="B16" s="14"/>
      <c r="C16" s="14"/>
      <c r="D16" s="156" t="s">
        <v>321</v>
      </c>
      <c r="E16" s="156" t="s">
        <v>301</v>
      </c>
      <c r="F16" s="156"/>
    </row>
    <row r="17" spans="1:7" x14ac:dyDescent="0.25">
      <c r="A17" s="15"/>
      <c r="B17" s="167"/>
      <c r="C17" s="167"/>
      <c r="D17" s="167"/>
      <c r="E17" s="167"/>
      <c r="F17" s="167"/>
    </row>
    <row r="18" spans="1:7" x14ac:dyDescent="0.25">
      <c r="A18" s="15"/>
      <c r="B18" s="215"/>
      <c r="C18" s="215"/>
      <c r="D18" s="215"/>
      <c r="E18" s="215"/>
      <c r="F18" s="215"/>
    </row>
    <row r="19" spans="1:7" x14ac:dyDescent="0.25">
      <c r="A19" s="15"/>
      <c r="B19" s="168"/>
      <c r="C19" s="168"/>
      <c r="D19" s="168"/>
      <c r="E19" s="168"/>
      <c r="F19" s="168"/>
    </row>
    <row r="20" spans="1:7" x14ac:dyDescent="0.25">
      <c r="A20" s="15"/>
      <c r="B20" s="168"/>
      <c r="C20" s="168"/>
      <c r="D20" s="168"/>
      <c r="E20" s="168"/>
      <c r="F20" s="168"/>
    </row>
    <row r="21" spans="1:7" x14ac:dyDescent="0.25">
      <c r="A21" s="15"/>
      <c r="B21" s="168"/>
      <c r="C21" s="168"/>
      <c r="D21" s="168"/>
      <c r="E21" s="168"/>
      <c r="F21" s="168"/>
    </row>
    <row r="22" spans="1:7" x14ac:dyDescent="0.25">
      <c r="A22" s="15"/>
      <c r="B22" s="168"/>
      <c r="C22" s="168"/>
      <c r="D22" s="168"/>
      <c r="E22" s="168"/>
      <c r="F22" s="168"/>
    </row>
    <row r="23" spans="1:7" ht="21" customHeight="1" x14ac:dyDescent="0.25">
      <c r="A23" s="212" t="s">
        <v>70</v>
      </c>
      <c r="B23" s="212"/>
      <c r="C23" s="212"/>
      <c r="D23" s="212"/>
      <c r="E23" s="212"/>
      <c r="F23" s="212"/>
      <c r="G23" s="36"/>
    </row>
    <row r="24" spans="1:7" ht="15.75" thickBot="1" x14ac:dyDescent="0.3">
      <c r="A24" s="3"/>
    </row>
    <row r="25" spans="1:7" ht="20.25" customHeight="1" x14ac:dyDescent="0.25">
      <c r="B25" s="169" t="s">
        <v>0</v>
      </c>
      <c r="C25" s="213" t="s">
        <v>23</v>
      </c>
      <c r="D25" s="18" t="s">
        <v>24</v>
      </c>
      <c r="E25" s="18" t="s">
        <v>26</v>
      </c>
      <c r="F25" s="18" t="s">
        <v>28</v>
      </c>
    </row>
    <row r="26" spans="1:7" ht="15.75" thickBot="1" x14ac:dyDescent="0.3">
      <c r="B26" s="170" t="s">
        <v>1</v>
      </c>
      <c r="C26" s="214"/>
      <c r="D26" s="9" t="s">
        <v>25</v>
      </c>
      <c r="E26" s="9" t="s">
        <v>27</v>
      </c>
      <c r="F26" s="9" t="s">
        <v>29</v>
      </c>
    </row>
    <row r="27" spans="1:7" x14ac:dyDescent="0.25">
      <c r="B27" s="4">
        <v>1</v>
      </c>
      <c r="C27" s="6">
        <v>2</v>
      </c>
      <c r="D27" s="6">
        <v>3</v>
      </c>
      <c r="E27" s="6">
        <v>4</v>
      </c>
      <c r="F27" s="6">
        <v>5</v>
      </c>
    </row>
    <row r="28" spans="1:7" ht="42.75" customHeight="1" x14ac:dyDescent="0.25">
      <c r="B28" s="171">
        <v>1</v>
      </c>
      <c r="C28" s="171" t="s">
        <v>322</v>
      </c>
      <c r="D28" s="171" t="s">
        <v>323</v>
      </c>
      <c r="E28" s="22">
        <v>41082</v>
      </c>
      <c r="F28" s="171"/>
    </row>
    <row r="29" spans="1:7" ht="62.25" customHeight="1" x14ac:dyDescent="0.25">
      <c r="B29" s="171">
        <v>2</v>
      </c>
      <c r="C29" s="171" t="s">
        <v>324</v>
      </c>
      <c r="D29" s="171" t="s">
        <v>325</v>
      </c>
      <c r="E29" s="22">
        <v>41086</v>
      </c>
      <c r="F29" s="171"/>
    </row>
    <row r="30" spans="1:7" ht="29.25" customHeight="1" x14ac:dyDescent="0.25">
      <c r="B30" s="171">
        <v>3</v>
      </c>
      <c r="C30" s="171" t="s">
        <v>326</v>
      </c>
      <c r="D30" s="171" t="s">
        <v>327</v>
      </c>
      <c r="E30" s="22">
        <v>41096</v>
      </c>
      <c r="F30" s="171"/>
    </row>
    <row r="31" spans="1:7" ht="25.5" x14ac:dyDescent="0.25">
      <c r="B31" s="171">
        <v>4</v>
      </c>
      <c r="C31" s="171" t="s">
        <v>328</v>
      </c>
      <c r="D31" s="171" t="s">
        <v>329</v>
      </c>
      <c r="E31" s="22">
        <v>41096</v>
      </c>
      <c r="F31" s="171"/>
    </row>
    <row r="32" spans="1:7" ht="45.75" customHeight="1" x14ac:dyDescent="0.25">
      <c r="B32" s="210"/>
      <c r="C32" s="210"/>
      <c r="D32" s="210"/>
      <c r="E32" s="210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8" spans="1:8" ht="43.5" customHeight="1" x14ac:dyDescent="0.25"/>
    <row r="39" spans="1:8" ht="43.5" customHeight="1" x14ac:dyDescent="0.25"/>
    <row r="40" spans="1:8" ht="43.5" customHeight="1" x14ac:dyDescent="0.25"/>
    <row r="41" spans="1:8" ht="43.5" customHeight="1" x14ac:dyDescent="0.25"/>
    <row r="42" spans="1:8" ht="43.5" customHeight="1" x14ac:dyDescent="0.25"/>
    <row r="43" spans="1:8" ht="43.5" customHeight="1" x14ac:dyDescent="0.25"/>
    <row r="44" spans="1:8" ht="43.5" customHeight="1" x14ac:dyDescent="0.25"/>
    <row r="45" spans="1:8" ht="43.5" customHeight="1" x14ac:dyDescent="0.25"/>
    <row r="46" spans="1:8" ht="43.5" customHeight="1" x14ac:dyDescent="0.25"/>
    <row r="47" spans="1:8" ht="43.5" customHeight="1" x14ac:dyDescent="0.25"/>
    <row r="48" spans="1:8" ht="43.5" customHeight="1" x14ac:dyDescent="0.25"/>
    <row r="49" ht="43.5" customHeight="1" x14ac:dyDescent="0.25"/>
    <row r="50" ht="43.5" customHeight="1" x14ac:dyDescent="0.25"/>
    <row r="51" ht="43.5" customHeight="1" x14ac:dyDescent="0.25"/>
    <row r="52" ht="43.5" customHeight="1" x14ac:dyDescent="0.25"/>
    <row r="53" ht="43.5" customHeight="1" x14ac:dyDescent="0.25"/>
    <row r="54" ht="43.5" customHeight="1" x14ac:dyDescent="0.25"/>
    <row r="55" ht="43.5" customHeight="1" x14ac:dyDescent="0.25"/>
    <row r="56" ht="43.5" customHeight="1" x14ac:dyDescent="0.25"/>
    <row r="57" ht="43.5" customHeight="1" x14ac:dyDescent="0.25"/>
    <row r="58" ht="43.5" customHeight="1" x14ac:dyDescent="0.25"/>
    <row r="59" ht="43.5" customHeight="1" x14ac:dyDescent="0.25"/>
    <row r="60" ht="43.5" customHeight="1" x14ac:dyDescent="0.25"/>
    <row r="61" ht="43.5" customHeight="1" x14ac:dyDescent="0.25"/>
    <row r="62" ht="43.5" customHeight="1" x14ac:dyDescent="0.25"/>
    <row r="63" ht="43.5" customHeight="1" x14ac:dyDescent="0.25"/>
    <row r="64" ht="43.5" customHeight="1" x14ac:dyDescent="0.25"/>
    <row r="65" ht="43.5" customHeight="1" x14ac:dyDescent="0.25"/>
    <row r="66" ht="43.5" customHeight="1" x14ac:dyDescent="0.25"/>
    <row r="67" ht="43.5" customHeight="1" x14ac:dyDescent="0.25"/>
    <row r="68" ht="43.5" customHeight="1" x14ac:dyDescent="0.25"/>
    <row r="69" ht="43.5" customHeight="1" x14ac:dyDescent="0.25"/>
    <row r="70" ht="43.5" customHeight="1" x14ac:dyDescent="0.25"/>
    <row r="71" ht="43.5" customHeight="1" x14ac:dyDescent="0.25"/>
    <row r="72" ht="43.5" customHeight="1" x14ac:dyDescent="0.25"/>
    <row r="73" ht="43.5" customHeight="1" x14ac:dyDescent="0.25"/>
    <row r="74" ht="43.5" customHeight="1" x14ac:dyDescent="0.25"/>
    <row r="75" ht="43.5" customHeight="1" x14ac:dyDescent="0.25"/>
    <row r="76" ht="43.5" customHeight="1" x14ac:dyDescent="0.25"/>
    <row r="140" spans="10:10" ht="15.75" thickBot="1" x14ac:dyDescent="0.3"/>
    <row r="141" spans="10:10" x14ac:dyDescent="0.25">
      <c r="J141" s="18"/>
    </row>
    <row r="142" spans="10:10" x14ac:dyDescent="0.25">
      <c r="J142" s="6"/>
    </row>
    <row r="143" spans="10:10" x14ac:dyDescent="0.25">
      <c r="J143" s="6"/>
    </row>
    <row r="144" spans="10:10" x14ac:dyDescent="0.25">
      <c r="J144" s="7"/>
    </row>
    <row r="145" spans="10:10" x14ac:dyDescent="0.25">
      <c r="J145" s="7"/>
    </row>
    <row r="146" spans="10:10" x14ac:dyDescent="0.25">
      <c r="J146" s="7"/>
    </row>
    <row r="147" spans="10:10" ht="15.75" thickBot="1" x14ac:dyDescent="0.3">
      <c r="J147" s="8"/>
    </row>
    <row r="148" spans="10:10" x14ac:dyDescent="0.25">
      <c r="J148" s="18"/>
    </row>
    <row r="149" spans="10:10" ht="15.75" thickBot="1" x14ac:dyDescent="0.3">
      <c r="J149" s="9"/>
    </row>
    <row r="150" spans="10:10" ht="24.75" customHeight="1" x14ac:dyDescent="0.25">
      <c r="J150" s="18"/>
    </row>
    <row r="151" spans="10:10" ht="32.25" customHeight="1" x14ac:dyDescent="0.25">
      <c r="J151" s="6"/>
    </row>
    <row r="152" spans="10:10" x14ac:dyDescent="0.25">
      <c r="J152" s="6"/>
    </row>
    <row r="153" spans="10:10" ht="27" customHeight="1" thickBot="1" x14ac:dyDescent="0.3">
      <c r="J153" s="9"/>
    </row>
    <row r="154" spans="10:10" x14ac:dyDescent="0.25">
      <c r="J154" s="6" t="s">
        <v>38</v>
      </c>
    </row>
    <row r="155" spans="10:10" x14ac:dyDescent="0.25">
      <c r="J155" s="6" t="s">
        <v>40</v>
      </c>
    </row>
    <row r="156" spans="10:10" ht="15.75" thickBot="1" x14ac:dyDescent="0.3">
      <c r="J156" s="9" t="s">
        <v>39</v>
      </c>
    </row>
    <row r="157" spans="10:10" ht="15.75" thickBot="1" x14ac:dyDescent="0.3">
      <c r="J157" s="9">
        <v>10</v>
      </c>
    </row>
    <row r="158" spans="10:10" ht="15.75" thickBot="1" x14ac:dyDescent="0.3">
      <c r="J158" s="9" t="s">
        <v>41</v>
      </c>
    </row>
    <row r="159" spans="10:10" ht="15.75" thickBot="1" x14ac:dyDescent="0.3">
      <c r="J159" s="9" t="s">
        <v>41</v>
      </c>
    </row>
    <row r="161" ht="32.25" customHeight="1" x14ac:dyDescent="0.25"/>
    <row r="162" ht="6.75" customHeight="1" x14ac:dyDescent="0.25"/>
    <row r="164" ht="22.7" customHeight="1" x14ac:dyDescent="0.25"/>
    <row r="169" ht="23.25" customHeight="1" x14ac:dyDescent="0.25"/>
    <row r="170" ht="18.75" customHeight="1" x14ac:dyDescent="0.25"/>
    <row r="171" ht="7.5" customHeight="1" x14ac:dyDescent="0.25"/>
    <row r="172" ht="33.75" customHeight="1" x14ac:dyDescent="0.25"/>
    <row r="173" ht="15.75" customHeight="1" x14ac:dyDescent="0.25"/>
    <row r="176" ht="15.75" customHeight="1" x14ac:dyDescent="0.25"/>
    <row r="178" ht="18" customHeight="1" x14ac:dyDescent="0.25"/>
    <row r="179" ht="17.25" customHeight="1" x14ac:dyDescent="0.25"/>
    <row r="180" ht="24" customHeight="1" x14ac:dyDescent="0.25"/>
    <row r="181" ht="27" customHeight="1" x14ac:dyDescent="0.25"/>
    <row r="184" ht="24" customHeight="1" x14ac:dyDescent="0.25"/>
    <row r="185" ht="22.7" customHeight="1" x14ac:dyDescent="0.25"/>
    <row r="187" ht="35.25" customHeight="1" x14ac:dyDescent="0.25"/>
  </sheetData>
  <mergeCells count="9">
    <mergeCell ref="A1:F1"/>
    <mergeCell ref="D6:E6"/>
    <mergeCell ref="B6:C6"/>
    <mergeCell ref="B32:E32"/>
    <mergeCell ref="A5:F5"/>
    <mergeCell ref="A3:F3"/>
    <mergeCell ref="C25:C26"/>
    <mergeCell ref="B18:F18"/>
    <mergeCell ref="A23:F23"/>
  </mergeCells>
  <pageMargins left="0.51181102362204722" right="0.51181102362204722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A91" sqref="A91:H93"/>
    </sheetView>
  </sheetViews>
  <sheetFormatPr defaultColWidth="9.140625" defaultRowHeight="15" x14ac:dyDescent="0.25"/>
  <cols>
    <col min="1" max="1" width="13.85546875" style="61" customWidth="1"/>
    <col min="2" max="2" width="30.85546875" style="61" customWidth="1"/>
    <col min="3" max="3" width="9.140625" style="61"/>
    <col min="4" max="4" width="15.42578125" style="61" customWidth="1"/>
    <col min="5" max="5" width="15.140625" style="61" customWidth="1"/>
    <col min="6" max="6" width="10.5703125" style="61" customWidth="1"/>
    <col min="7" max="7" width="14.5703125" style="61" customWidth="1"/>
    <col min="8" max="8" width="26.140625" style="61" customWidth="1"/>
    <col min="9" max="16384" width="9.140625" style="61"/>
  </cols>
  <sheetData>
    <row r="1" spans="1:8" x14ac:dyDescent="0.25">
      <c r="A1" s="216" t="s">
        <v>284</v>
      </c>
      <c r="B1" s="216"/>
      <c r="C1" s="216"/>
      <c r="D1" s="216"/>
      <c r="E1" s="216"/>
      <c r="F1" s="216"/>
      <c r="G1" s="216"/>
      <c r="H1" s="216"/>
    </row>
    <row r="2" spans="1:8" x14ac:dyDescent="0.25">
      <c r="A2" s="178"/>
      <c r="B2" s="179"/>
      <c r="C2" s="179"/>
      <c r="D2" s="179"/>
      <c r="E2" s="179"/>
      <c r="F2" s="179"/>
      <c r="G2" s="179"/>
      <c r="H2" s="179"/>
    </row>
    <row r="3" spans="1:8" ht="92.25" customHeight="1" x14ac:dyDescent="0.25">
      <c r="A3" s="146" t="s">
        <v>43</v>
      </c>
      <c r="B3" s="180" t="s">
        <v>363</v>
      </c>
      <c r="C3" s="181" t="s">
        <v>44</v>
      </c>
      <c r="D3" s="182" t="s">
        <v>45</v>
      </c>
      <c r="E3" s="182" t="s">
        <v>46</v>
      </c>
      <c r="F3" s="180" t="s">
        <v>47</v>
      </c>
      <c r="G3" s="182" t="s">
        <v>48</v>
      </c>
      <c r="H3" s="182" t="s">
        <v>49</v>
      </c>
    </row>
    <row r="4" spans="1:8" ht="23.25" customHeight="1" x14ac:dyDescent="0.25">
      <c r="A4" s="16">
        <v>1</v>
      </c>
      <c r="B4" s="183">
        <v>2</v>
      </c>
      <c r="C4" s="184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</row>
    <row r="5" spans="1:8" ht="56.25" customHeight="1" x14ac:dyDescent="0.25">
      <c r="A5" s="1" t="s">
        <v>50</v>
      </c>
      <c r="B5" s="90"/>
      <c r="C5" s="90"/>
      <c r="D5" s="1"/>
      <c r="E5" s="16"/>
      <c r="F5" s="16"/>
      <c r="G5" s="16"/>
      <c r="H5" s="16"/>
    </row>
    <row r="6" spans="1:8" ht="24" customHeight="1" x14ac:dyDescent="0.25">
      <c r="A6" s="1" t="s">
        <v>147</v>
      </c>
      <c r="B6" s="91" t="s">
        <v>148</v>
      </c>
      <c r="C6" s="92"/>
      <c r="D6" s="93">
        <v>1</v>
      </c>
      <c r="E6" s="93">
        <v>1</v>
      </c>
      <c r="F6" s="16"/>
      <c r="G6" s="16">
        <v>1</v>
      </c>
      <c r="H6" s="17">
        <v>140383</v>
      </c>
    </row>
    <row r="7" spans="1:8" x14ac:dyDescent="0.25">
      <c r="A7" s="1"/>
      <c r="B7" s="94" t="s">
        <v>149</v>
      </c>
      <c r="C7" s="95"/>
      <c r="D7" s="96">
        <v>1</v>
      </c>
      <c r="E7" s="96">
        <v>1</v>
      </c>
      <c r="F7" s="16"/>
      <c r="G7" s="16">
        <v>1</v>
      </c>
      <c r="H7" s="17">
        <v>140383</v>
      </c>
    </row>
    <row r="8" spans="1:8" x14ac:dyDescent="0.25">
      <c r="A8" s="1"/>
      <c r="B8" s="94" t="s">
        <v>150</v>
      </c>
      <c r="C8" s="95"/>
      <c r="D8" s="96"/>
      <c r="E8" s="96"/>
      <c r="F8" s="16"/>
      <c r="G8" s="16"/>
      <c r="H8" s="17"/>
    </row>
    <row r="9" spans="1:8" x14ac:dyDescent="0.25">
      <c r="A9" s="1"/>
      <c r="B9" s="94" t="s">
        <v>151</v>
      </c>
      <c r="C9" s="95"/>
      <c r="D9" s="96"/>
      <c r="E9" s="96"/>
      <c r="F9" s="16"/>
      <c r="G9" s="16"/>
      <c r="H9" s="17"/>
    </row>
    <row r="10" spans="1:8" x14ac:dyDescent="0.25">
      <c r="A10" s="1"/>
      <c r="B10" s="94" t="s">
        <v>152</v>
      </c>
      <c r="C10" s="95"/>
      <c r="D10" s="96"/>
      <c r="E10" s="96"/>
      <c r="F10" s="16"/>
      <c r="G10" s="16"/>
      <c r="H10" s="17"/>
    </row>
    <row r="11" spans="1:8" x14ac:dyDescent="0.25">
      <c r="A11" s="1"/>
      <c r="B11" s="94" t="s">
        <v>153</v>
      </c>
      <c r="C11" s="95"/>
      <c r="D11" s="96"/>
      <c r="E11" s="96"/>
      <c r="F11" s="16"/>
      <c r="G11" s="16"/>
      <c r="H11" s="17"/>
    </row>
    <row r="12" spans="1:8" x14ac:dyDescent="0.25">
      <c r="A12" s="1"/>
      <c r="B12" s="94" t="s">
        <v>154</v>
      </c>
      <c r="C12" s="95"/>
      <c r="D12" s="96"/>
      <c r="E12" s="96"/>
      <c r="F12" s="16"/>
      <c r="G12" s="16"/>
      <c r="H12" s="17"/>
    </row>
    <row r="13" spans="1:8" ht="26.25" x14ac:dyDescent="0.25">
      <c r="A13" s="1" t="s">
        <v>155</v>
      </c>
      <c r="B13" s="91" t="s">
        <v>156</v>
      </c>
      <c r="C13" s="92"/>
      <c r="D13" s="93">
        <v>7</v>
      </c>
      <c r="E13" s="93">
        <v>7</v>
      </c>
      <c r="F13" s="16"/>
      <c r="G13" s="16">
        <v>7</v>
      </c>
      <c r="H13" s="17">
        <v>82850</v>
      </c>
    </row>
    <row r="14" spans="1:8" x14ac:dyDescent="0.25">
      <c r="A14" s="1"/>
      <c r="B14" s="94" t="s">
        <v>157</v>
      </c>
      <c r="C14" s="95"/>
      <c r="D14" s="96">
        <v>7</v>
      </c>
      <c r="E14" s="96">
        <v>7</v>
      </c>
      <c r="F14" s="16"/>
      <c r="G14" s="16">
        <v>7</v>
      </c>
      <c r="H14" s="17">
        <v>82850</v>
      </c>
    </row>
    <row r="15" spans="1:8" x14ac:dyDescent="0.25">
      <c r="A15" s="1"/>
      <c r="B15" s="94" t="s">
        <v>158</v>
      </c>
      <c r="C15" s="95"/>
      <c r="D15" s="96"/>
      <c r="E15" s="96"/>
      <c r="F15" s="16"/>
      <c r="G15" s="16"/>
      <c r="H15" s="17"/>
    </row>
    <row r="16" spans="1:8" x14ac:dyDescent="0.25">
      <c r="A16" s="1"/>
      <c r="B16" s="94" t="s">
        <v>159</v>
      </c>
      <c r="C16" s="95"/>
      <c r="D16" s="96"/>
      <c r="E16" s="96"/>
      <c r="F16" s="16"/>
      <c r="G16" s="16"/>
      <c r="H16" s="17"/>
    </row>
    <row r="17" spans="1:8" ht="18" customHeight="1" x14ac:dyDescent="0.25">
      <c r="A17" s="1"/>
      <c r="B17" s="94" t="s">
        <v>160</v>
      </c>
      <c r="C17" s="95"/>
      <c r="D17" s="96"/>
      <c r="E17" s="96"/>
      <c r="F17" s="16"/>
      <c r="G17" s="16"/>
      <c r="H17" s="17"/>
    </row>
    <row r="18" spans="1:8" ht="20.25" customHeight="1" x14ac:dyDescent="0.25">
      <c r="A18" s="1"/>
      <c r="B18" s="94" t="s">
        <v>161</v>
      </c>
      <c r="C18" s="95"/>
      <c r="D18" s="96"/>
      <c r="E18" s="96"/>
      <c r="F18" s="16"/>
      <c r="G18" s="16"/>
      <c r="H18" s="17"/>
    </row>
    <row r="19" spans="1:8" ht="21" customHeight="1" x14ac:dyDescent="0.25">
      <c r="A19" s="1"/>
      <c r="B19" s="94" t="s">
        <v>154</v>
      </c>
      <c r="C19" s="95"/>
      <c r="D19" s="96"/>
      <c r="E19" s="96"/>
      <c r="F19" s="16"/>
      <c r="G19" s="16"/>
      <c r="H19" s="17"/>
    </row>
    <row r="20" spans="1:8" ht="21" customHeight="1" x14ac:dyDescent="0.25">
      <c r="A20" s="97" t="s">
        <v>162</v>
      </c>
      <c r="B20" s="91" t="s">
        <v>163</v>
      </c>
      <c r="C20" s="95"/>
      <c r="D20" s="96">
        <v>1</v>
      </c>
      <c r="E20" s="96">
        <v>1</v>
      </c>
      <c r="F20" s="16"/>
      <c r="G20" s="16">
        <v>1</v>
      </c>
      <c r="H20" s="17">
        <v>100626</v>
      </c>
    </row>
    <row r="21" spans="1:8" ht="22.7" customHeight="1" x14ac:dyDescent="0.25">
      <c r="A21" s="1">
        <v>1</v>
      </c>
      <c r="B21" s="31" t="s">
        <v>164</v>
      </c>
      <c r="C21" s="1"/>
      <c r="D21" s="25">
        <f>D6+D13+D20</f>
        <v>9</v>
      </c>
      <c r="E21" s="25">
        <f>E6+E13+E20</f>
        <v>9</v>
      </c>
      <c r="F21" s="16"/>
      <c r="G21" s="16">
        <v>9</v>
      </c>
      <c r="H21" s="17">
        <v>89178</v>
      </c>
    </row>
    <row r="22" spans="1:8" ht="33.75" customHeight="1" x14ac:dyDescent="0.25">
      <c r="A22" s="1" t="s">
        <v>51</v>
      </c>
      <c r="B22" s="31"/>
      <c r="C22" s="1"/>
      <c r="D22" s="25"/>
      <c r="E22" s="25"/>
      <c r="F22" s="16"/>
      <c r="G22" s="16"/>
      <c r="H22" s="17"/>
    </row>
    <row r="23" spans="1:8" ht="29.25" customHeight="1" x14ac:dyDescent="0.25">
      <c r="A23" s="97" t="s">
        <v>165</v>
      </c>
      <c r="B23" s="31" t="s">
        <v>166</v>
      </c>
      <c r="C23" s="1"/>
      <c r="D23" s="25">
        <v>761.25</v>
      </c>
      <c r="E23" s="25">
        <v>740.5</v>
      </c>
      <c r="F23" s="16"/>
      <c r="G23" s="16">
        <v>363.1</v>
      </c>
      <c r="H23" s="17">
        <v>18491</v>
      </c>
    </row>
    <row r="24" spans="1:8" ht="44.25" customHeight="1" x14ac:dyDescent="0.25">
      <c r="A24" s="97"/>
      <c r="B24" s="98" t="s">
        <v>167</v>
      </c>
      <c r="C24" s="99"/>
      <c r="D24" s="100"/>
      <c r="E24" s="100"/>
      <c r="F24" s="16"/>
      <c r="G24" s="16"/>
      <c r="H24" s="17"/>
    </row>
    <row r="25" spans="1:8" ht="31.7" customHeight="1" x14ac:dyDescent="0.25">
      <c r="A25" s="97" t="s">
        <v>168</v>
      </c>
      <c r="B25" s="31" t="s">
        <v>169</v>
      </c>
      <c r="C25" s="1"/>
      <c r="D25" s="25">
        <f>D26+D27+D28+D30+D31</f>
        <v>1109.5</v>
      </c>
      <c r="E25" s="25">
        <f t="shared" ref="E25:G25" si="0">E26+E27+E28+E30+E31</f>
        <v>1113.5</v>
      </c>
      <c r="F25" s="25"/>
      <c r="G25" s="25">
        <f t="shared" si="0"/>
        <v>532</v>
      </c>
      <c r="H25" s="147">
        <v>27388</v>
      </c>
    </row>
    <row r="26" spans="1:8" ht="63.75" x14ac:dyDescent="0.25">
      <c r="A26" s="101"/>
      <c r="B26" s="98" t="s">
        <v>170</v>
      </c>
      <c r="C26" s="99"/>
      <c r="D26" s="100">
        <v>62.5</v>
      </c>
      <c r="E26" s="100">
        <v>59.25</v>
      </c>
      <c r="F26" s="16"/>
      <c r="G26" s="146">
        <v>31.24</v>
      </c>
      <c r="H26" s="147">
        <v>14270</v>
      </c>
    </row>
    <row r="27" spans="1:8" ht="63.75" x14ac:dyDescent="0.25">
      <c r="A27" s="101"/>
      <c r="B27" s="98" t="s">
        <v>171</v>
      </c>
      <c r="C27" s="99"/>
      <c r="D27" s="100">
        <v>139</v>
      </c>
      <c r="E27" s="100">
        <v>135</v>
      </c>
      <c r="F27" s="16"/>
      <c r="G27" s="146">
        <v>37.96</v>
      </c>
      <c r="H27" s="147">
        <v>30141</v>
      </c>
    </row>
    <row r="28" spans="1:8" ht="66.75" customHeight="1" x14ac:dyDescent="0.25">
      <c r="A28" s="101"/>
      <c r="B28" s="98" t="s">
        <v>172</v>
      </c>
      <c r="C28" s="99"/>
      <c r="D28" s="100">
        <v>585.25</v>
      </c>
      <c r="E28" s="100">
        <v>580</v>
      </c>
      <c r="F28" s="16"/>
      <c r="G28" s="146">
        <v>262.52</v>
      </c>
      <c r="H28" s="147">
        <v>24091</v>
      </c>
    </row>
    <row r="29" spans="1:8" ht="45" customHeight="1" x14ac:dyDescent="0.25">
      <c r="A29" s="101"/>
      <c r="B29" s="98" t="s">
        <v>173</v>
      </c>
      <c r="C29" s="99"/>
      <c r="D29" s="100"/>
      <c r="E29" s="100"/>
      <c r="F29" s="16"/>
      <c r="G29" s="16"/>
      <c r="H29" s="17"/>
    </row>
    <row r="30" spans="1:8" ht="63.75" x14ac:dyDescent="0.25">
      <c r="A30" s="101"/>
      <c r="B30" s="98" t="s">
        <v>174</v>
      </c>
      <c r="C30" s="99"/>
      <c r="D30" s="100">
        <v>277.25</v>
      </c>
      <c r="E30" s="100">
        <v>295.75</v>
      </c>
      <c r="F30" s="16"/>
      <c r="G30" s="146">
        <v>159.56</v>
      </c>
      <c r="H30" s="147">
        <v>27431</v>
      </c>
    </row>
    <row r="31" spans="1:8" ht="63.75" x14ac:dyDescent="0.25">
      <c r="A31" s="101"/>
      <c r="B31" s="98" t="s">
        <v>175</v>
      </c>
      <c r="C31" s="99"/>
      <c r="D31" s="100">
        <v>45.5</v>
      </c>
      <c r="E31" s="100">
        <v>43.5</v>
      </c>
      <c r="F31" s="16"/>
      <c r="G31" s="146">
        <v>40.72</v>
      </c>
      <c r="H31" s="147">
        <v>31429</v>
      </c>
    </row>
    <row r="32" spans="1:8" ht="54.75" customHeight="1" x14ac:dyDescent="0.25">
      <c r="A32" s="101"/>
      <c r="B32" s="98" t="s">
        <v>176</v>
      </c>
      <c r="C32" s="99"/>
      <c r="D32" s="100"/>
      <c r="E32" s="100"/>
      <c r="F32" s="16"/>
      <c r="G32" s="16"/>
      <c r="H32" s="17"/>
    </row>
    <row r="33" spans="1:8" x14ac:dyDescent="0.25">
      <c r="A33" s="97" t="s">
        <v>177</v>
      </c>
      <c r="B33" s="31" t="s">
        <v>178</v>
      </c>
      <c r="C33" s="1"/>
      <c r="D33" s="25">
        <f>D35+D36+D38</f>
        <v>650.5</v>
      </c>
      <c r="E33" s="25">
        <f t="shared" ref="E33:G33" si="1">E35+E36+E38</f>
        <v>653.25</v>
      </c>
      <c r="F33" s="25"/>
      <c r="G33" s="25">
        <f t="shared" si="1"/>
        <v>270.83</v>
      </c>
      <c r="H33" s="185">
        <v>44539</v>
      </c>
    </row>
    <row r="34" spans="1:8" ht="51" x14ac:dyDescent="0.25">
      <c r="A34" s="101"/>
      <c r="B34" s="98" t="s">
        <v>179</v>
      </c>
      <c r="C34" s="99"/>
      <c r="D34" s="100"/>
      <c r="E34" s="100"/>
      <c r="F34" s="16"/>
      <c r="G34" s="16"/>
      <c r="H34" s="17"/>
    </row>
    <row r="35" spans="1:8" ht="51" x14ac:dyDescent="0.25">
      <c r="A35" s="101"/>
      <c r="B35" s="98" t="s">
        <v>180</v>
      </c>
      <c r="C35" s="99"/>
      <c r="D35" s="100">
        <v>313.5</v>
      </c>
      <c r="E35" s="100">
        <v>305.75</v>
      </c>
      <c r="F35" s="16"/>
      <c r="G35" s="146">
        <v>116.87</v>
      </c>
      <c r="H35" s="147">
        <v>35385</v>
      </c>
    </row>
    <row r="36" spans="1:8" ht="51" x14ac:dyDescent="0.25">
      <c r="A36" s="101"/>
      <c r="B36" s="98" t="s">
        <v>181</v>
      </c>
      <c r="C36" s="99"/>
      <c r="D36" s="100">
        <v>179</v>
      </c>
      <c r="E36" s="100">
        <v>198.75</v>
      </c>
      <c r="F36" s="16"/>
      <c r="G36" s="146">
        <v>78.91</v>
      </c>
      <c r="H36" s="147">
        <v>55032</v>
      </c>
    </row>
    <row r="37" spans="1:8" ht="38.25" x14ac:dyDescent="0.25">
      <c r="A37" s="101"/>
      <c r="B37" s="98" t="s">
        <v>182</v>
      </c>
      <c r="C37" s="99"/>
      <c r="D37" s="100"/>
      <c r="E37" s="100"/>
      <c r="F37" s="16"/>
      <c r="G37" s="146"/>
      <c r="H37" s="147"/>
    </row>
    <row r="38" spans="1:8" ht="51" x14ac:dyDescent="0.25">
      <c r="A38" s="101"/>
      <c r="B38" s="98" t="s">
        <v>183</v>
      </c>
      <c r="C38" s="99"/>
      <c r="D38" s="100">
        <v>158</v>
      </c>
      <c r="E38" s="100">
        <v>148.75</v>
      </c>
      <c r="F38" s="16"/>
      <c r="G38" s="146">
        <v>75.05</v>
      </c>
      <c r="H38" s="147">
        <v>47763</v>
      </c>
    </row>
    <row r="39" spans="1:8" ht="38.25" x14ac:dyDescent="0.25">
      <c r="A39" s="101"/>
      <c r="B39" s="98" t="s">
        <v>184</v>
      </c>
      <c r="C39" s="99"/>
      <c r="D39" s="100"/>
      <c r="E39" s="100"/>
      <c r="F39" s="16"/>
      <c r="G39" s="146"/>
      <c r="H39" s="147"/>
    </row>
    <row r="40" spans="1:8" ht="76.5" x14ac:dyDescent="0.25">
      <c r="A40" s="97" t="s">
        <v>185</v>
      </c>
      <c r="B40" s="31" t="s">
        <v>186</v>
      </c>
      <c r="C40" s="1"/>
      <c r="D40" s="25">
        <f>D41+D42+D46</f>
        <v>62</v>
      </c>
      <c r="E40" s="25">
        <f t="shared" ref="E40:G40" si="2">E41+E42+E46</f>
        <v>60</v>
      </c>
      <c r="F40" s="25"/>
      <c r="G40" s="25">
        <f t="shared" si="2"/>
        <v>51.88</v>
      </c>
      <c r="H40" s="147">
        <v>53081</v>
      </c>
    </row>
    <row r="41" spans="1:8" ht="102" x14ac:dyDescent="0.25">
      <c r="A41" s="101"/>
      <c r="B41" s="98" t="s">
        <v>187</v>
      </c>
      <c r="C41" s="99"/>
      <c r="D41" s="100">
        <v>45</v>
      </c>
      <c r="E41" s="100">
        <v>43</v>
      </c>
      <c r="F41" s="16"/>
      <c r="G41" s="146">
        <v>35.880000000000003</v>
      </c>
      <c r="H41" s="147">
        <v>50320</v>
      </c>
    </row>
    <row r="42" spans="1:8" ht="102" x14ac:dyDescent="0.25">
      <c r="A42" s="101"/>
      <c r="B42" s="98" t="s">
        <v>188</v>
      </c>
      <c r="C42" s="99"/>
      <c r="D42" s="100">
        <v>16</v>
      </c>
      <c r="E42" s="100">
        <v>16</v>
      </c>
      <c r="F42" s="16"/>
      <c r="G42" s="146">
        <v>15</v>
      </c>
      <c r="H42" s="147">
        <v>59686</v>
      </c>
    </row>
    <row r="43" spans="1:8" ht="51" x14ac:dyDescent="0.25">
      <c r="A43" s="101"/>
      <c r="B43" s="98" t="s">
        <v>189</v>
      </c>
      <c r="C43" s="99"/>
      <c r="D43" s="100"/>
      <c r="E43" s="100"/>
      <c r="F43" s="16"/>
      <c r="G43" s="16"/>
      <c r="H43" s="17"/>
    </row>
    <row r="44" spans="1:8" ht="38.25" x14ac:dyDescent="0.25">
      <c r="A44" s="101"/>
      <c r="B44" s="98" t="s">
        <v>190</v>
      </c>
      <c r="C44" s="99"/>
      <c r="D44" s="100"/>
      <c r="E44" s="100"/>
      <c r="F44" s="16"/>
      <c r="G44" s="16"/>
      <c r="H44" s="17"/>
    </row>
    <row r="45" spans="1:8" ht="25.5" x14ac:dyDescent="0.25">
      <c r="A45" s="101"/>
      <c r="B45" s="98" t="s">
        <v>191</v>
      </c>
      <c r="C45" s="99"/>
      <c r="D45" s="100"/>
      <c r="E45" s="100"/>
      <c r="F45" s="16"/>
      <c r="G45" s="16"/>
      <c r="H45" s="17"/>
    </row>
    <row r="46" spans="1:8" ht="51" x14ac:dyDescent="0.25">
      <c r="A46" s="101"/>
      <c r="B46" s="98" t="s">
        <v>192</v>
      </c>
      <c r="C46" s="99"/>
      <c r="D46" s="100">
        <v>1</v>
      </c>
      <c r="E46" s="100">
        <v>1</v>
      </c>
      <c r="F46" s="16"/>
      <c r="G46" s="146">
        <v>1</v>
      </c>
      <c r="H46" s="147">
        <v>42543</v>
      </c>
    </row>
    <row r="47" spans="1:8" ht="25.5" x14ac:dyDescent="0.25">
      <c r="A47" s="97" t="s">
        <v>193</v>
      </c>
      <c r="B47" s="31" t="s">
        <v>194</v>
      </c>
      <c r="C47" s="1"/>
      <c r="D47" s="25">
        <f>D48+D49+D50</f>
        <v>2.5</v>
      </c>
      <c r="E47" s="25">
        <f>E48+E49+E50</f>
        <v>7</v>
      </c>
      <c r="F47" s="16"/>
      <c r="G47" s="16">
        <f>G49+G50</f>
        <v>4.0299999999999994</v>
      </c>
      <c r="H47" s="17">
        <v>11166</v>
      </c>
    </row>
    <row r="48" spans="1:8" ht="51" x14ac:dyDescent="0.25">
      <c r="A48" s="102"/>
      <c r="B48" s="98" t="s">
        <v>195</v>
      </c>
      <c r="C48" s="99"/>
      <c r="D48" s="100">
        <v>0.25</v>
      </c>
      <c r="E48" s="100">
        <v>3.75</v>
      </c>
      <c r="F48" s="16"/>
      <c r="G48" s="16"/>
      <c r="H48" s="17">
        <v>0</v>
      </c>
    </row>
    <row r="49" spans="1:8" ht="63.75" x14ac:dyDescent="0.25">
      <c r="A49" s="102"/>
      <c r="B49" s="98" t="s">
        <v>196</v>
      </c>
      <c r="C49" s="99"/>
      <c r="D49" s="100">
        <v>2.25</v>
      </c>
      <c r="E49" s="100">
        <v>3.25</v>
      </c>
      <c r="F49" s="16"/>
      <c r="G49" s="16">
        <v>2.0299999999999998</v>
      </c>
      <c r="H49" s="17">
        <v>10193</v>
      </c>
    </row>
    <row r="50" spans="1:8" ht="51" x14ac:dyDescent="0.25">
      <c r="A50" s="102"/>
      <c r="B50" s="98" t="s">
        <v>197</v>
      </c>
      <c r="C50" s="99"/>
      <c r="D50" s="100"/>
      <c r="E50" s="100"/>
      <c r="F50" s="16"/>
      <c r="G50" s="16">
        <v>2</v>
      </c>
      <c r="H50" s="17">
        <v>12154</v>
      </c>
    </row>
    <row r="51" spans="1:8" x14ac:dyDescent="0.25">
      <c r="A51" s="97" t="s">
        <v>198</v>
      </c>
      <c r="B51" s="31" t="s">
        <v>199</v>
      </c>
      <c r="C51" s="1"/>
      <c r="D51" s="25">
        <f>D54+D55</f>
        <v>4</v>
      </c>
      <c r="E51" s="25">
        <f t="shared" ref="E51" si="3">E54+E55</f>
        <v>5.75</v>
      </c>
      <c r="F51" s="25"/>
      <c r="G51" s="25">
        <f>G54+G55</f>
        <v>3</v>
      </c>
      <c r="H51" s="25">
        <v>21011</v>
      </c>
    </row>
    <row r="52" spans="1:8" ht="51" x14ac:dyDescent="0.25">
      <c r="A52" s="97"/>
      <c r="B52" s="98" t="s">
        <v>200</v>
      </c>
      <c r="C52" s="99"/>
      <c r="D52" s="100"/>
      <c r="E52" s="100"/>
      <c r="F52" s="16"/>
      <c r="G52" s="146"/>
      <c r="H52" s="147"/>
    </row>
    <row r="53" spans="1:8" ht="51" x14ac:dyDescent="0.25">
      <c r="A53" s="97"/>
      <c r="B53" s="98" t="s">
        <v>201</v>
      </c>
      <c r="C53" s="99"/>
      <c r="D53" s="100"/>
      <c r="E53" s="100"/>
      <c r="F53" s="16"/>
      <c r="G53" s="16"/>
      <c r="H53" s="17"/>
    </row>
    <row r="54" spans="1:8" ht="51" x14ac:dyDescent="0.25">
      <c r="A54" s="97"/>
      <c r="B54" s="98" t="s">
        <v>202</v>
      </c>
      <c r="C54" s="99"/>
      <c r="D54" s="100">
        <v>0.25</v>
      </c>
      <c r="E54" s="100">
        <v>2.5</v>
      </c>
      <c r="F54" s="16"/>
      <c r="G54" s="146">
        <v>2</v>
      </c>
      <c r="H54" s="147">
        <v>18939</v>
      </c>
    </row>
    <row r="55" spans="1:8" ht="51" x14ac:dyDescent="0.25">
      <c r="A55" s="102"/>
      <c r="B55" s="98" t="s">
        <v>203</v>
      </c>
      <c r="C55" s="99"/>
      <c r="D55" s="100">
        <v>3.75</v>
      </c>
      <c r="E55" s="100">
        <v>3.25</v>
      </c>
      <c r="F55" s="16"/>
      <c r="G55" s="146">
        <v>1</v>
      </c>
      <c r="H55" s="147">
        <v>25156</v>
      </c>
    </row>
    <row r="56" spans="1:8" x14ac:dyDescent="0.25">
      <c r="A56" s="97" t="s">
        <v>204</v>
      </c>
      <c r="B56" s="31" t="s">
        <v>205</v>
      </c>
      <c r="C56" s="1"/>
      <c r="D56" s="25">
        <v>1</v>
      </c>
      <c r="E56" s="25">
        <v>1</v>
      </c>
      <c r="F56" s="16"/>
      <c r="G56" s="146">
        <v>1</v>
      </c>
      <c r="H56" s="147">
        <v>75295</v>
      </c>
    </row>
    <row r="57" spans="1:8" ht="25.5" x14ac:dyDescent="0.25">
      <c r="A57" s="148"/>
      <c r="B57" s="98" t="s">
        <v>206</v>
      </c>
      <c r="C57" s="99"/>
      <c r="D57" s="100">
        <v>1</v>
      </c>
      <c r="E57" s="100">
        <v>1</v>
      </c>
      <c r="F57" s="16"/>
      <c r="G57" s="146">
        <v>1</v>
      </c>
      <c r="H57" s="147">
        <v>75295</v>
      </c>
    </row>
    <row r="58" spans="1:8" ht="21.75" customHeight="1" x14ac:dyDescent="0.25">
      <c r="A58" s="1">
        <v>2</v>
      </c>
      <c r="B58" s="31" t="s">
        <v>207</v>
      </c>
      <c r="C58" s="1"/>
      <c r="D58" s="25">
        <f>D23+D25+D33+D40+D47+D56</f>
        <v>2586.75</v>
      </c>
      <c r="E58" s="25">
        <f>E23+E25+E33+E40+E47+E56</f>
        <v>2575.25</v>
      </c>
      <c r="F58" s="16"/>
      <c r="G58" s="25">
        <f>G23+G25+G33+G40+G47+G56</f>
        <v>1222.8400000000001</v>
      </c>
      <c r="H58" s="147">
        <v>29576</v>
      </c>
    </row>
    <row r="59" spans="1:8" ht="21" customHeight="1" x14ac:dyDescent="0.25">
      <c r="A59" s="97"/>
      <c r="B59" s="31" t="s">
        <v>208</v>
      </c>
      <c r="C59" s="1"/>
      <c r="D59" s="25"/>
      <c r="E59" s="25"/>
      <c r="F59" s="16"/>
      <c r="G59" s="16"/>
      <c r="H59" s="17"/>
    </row>
    <row r="60" spans="1:8" ht="29.25" customHeight="1" x14ac:dyDescent="0.25">
      <c r="A60" s="97" t="s">
        <v>209</v>
      </c>
      <c r="B60" s="31" t="s">
        <v>210</v>
      </c>
      <c r="C60" s="1"/>
      <c r="D60" s="25">
        <f>D61</f>
        <v>11.25</v>
      </c>
      <c r="E60" s="25">
        <f t="shared" ref="E60:H60" si="4">E61</f>
        <v>11.25</v>
      </c>
      <c r="F60" s="25"/>
      <c r="G60" s="25">
        <f t="shared" si="4"/>
        <v>4.7699999999999996</v>
      </c>
      <c r="H60" s="25">
        <f t="shared" si="4"/>
        <v>15352</v>
      </c>
    </row>
    <row r="61" spans="1:8" ht="51.75" x14ac:dyDescent="0.25">
      <c r="A61" s="101"/>
      <c r="B61" s="103" t="s">
        <v>211</v>
      </c>
      <c r="C61" s="104"/>
      <c r="D61" s="96">
        <v>11.25</v>
      </c>
      <c r="E61" s="96">
        <v>11.25</v>
      </c>
      <c r="F61" s="16"/>
      <c r="G61" s="16">
        <v>4.7699999999999996</v>
      </c>
      <c r="H61" s="17">
        <v>15352</v>
      </c>
    </row>
    <row r="62" spans="1:8" ht="51.75" x14ac:dyDescent="0.25">
      <c r="A62" s="101"/>
      <c r="B62" s="103" t="s">
        <v>212</v>
      </c>
      <c r="C62" s="104"/>
      <c r="D62" s="96"/>
      <c r="E62" s="96"/>
      <c r="F62" s="16"/>
      <c r="G62" s="16"/>
      <c r="H62" s="17"/>
    </row>
    <row r="63" spans="1:8" ht="25.5" x14ac:dyDescent="0.25">
      <c r="A63" s="97" t="s">
        <v>213</v>
      </c>
      <c r="B63" s="31" t="s">
        <v>214</v>
      </c>
      <c r="C63" s="1"/>
      <c r="D63" s="25">
        <f>D64+D65+D66+D67+D68</f>
        <v>63.5</v>
      </c>
      <c r="E63" s="25">
        <f t="shared" ref="E63:G63" si="5">E64+E65+E66+E67+E68</f>
        <v>63.5</v>
      </c>
      <c r="F63" s="25"/>
      <c r="G63" s="25">
        <f t="shared" si="5"/>
        <v>40.769999999999996</v>
      </c>
      <c r="H63" s="25">
        <v>19735</v>
      </c>
    </row>
    <row r="64" spans="1:8" ht="51.75" x14ac:dyDescent="0.25">
      <c r="A64" s="101"/>
      <c r="B64" s="103" t="s">
        <v>215</v>
      </c>
      <c r="C64" s="104"/>
      <c r="D64" s="96">
        <v>45.5</v>
      </c>
      <c r="E64" s="96">
        <v>45.5</v>
      </c>
      <c r="F64" s="16"/>
      <c r="G64" s="16">
        <v>25.77</v>
      </c>
      <c r="H64" s="17">
        <v>18292</v>
      </c>
    </row>
    <row r="65" spans="1:8" ht="51.75" x14ac:dyDescent="0.25">
      <c r="A65" s="101"/>
      <c r="B65" s="103" t="s">
        <v>216</v>
      </c>
      <c r="C65" s="104"/>
      <c r="D65" s="96">
        <v>5</v>
      </c>
      <c r="E65" s="96">
        <v>5</v>
      </c>
      <c r="F65" s="16"/>
      <c r="G65" s="16">
        <v>5</v>
      </c>
      <c r="H65" s="17">
        <v>10188</v>
      </c>
    </row>
    <row r="66" spans="1:8" ht="51.75" x14ac:dyDescent="0.25">
      <c r="A66" s="101"/>
      <c r="B66" s="103" t="s">
        <v>217</v>
      </c>
      <c r="C66" s="104"/>
      <c r="D66" s="96">
        <v>5</v>
      </c>
      <c r="E66" s="96">
        <v>5</v>
      </c>
      <c r="F66" s="16"/>
      <c r="G66" s="16">
        <v>5</v>
      </c>
      <c r="H66" s="17">
        <v>33129</v>
      </c>
    </row>
    <row r="67" spans="1:8" ht="51.75" x14ac:dyDescent="0.25">
      <c r="A67" s="101"/>
      <c r="B67" s="103" t="s">
        <v>218</v>
      </c>
      <c r="C67" s="104"/>
      <c r="D67" s="96">
        <v>6</v>
      </c>
      <c r="E67" s="96">
        <v>6</v>
      </c>
      <c r="F67" s="16"/>
      <c r="G67" s="16">
        <v>4</v>
      </c>
      <c r="H67" s="17">
        <v>29157</v>
      </c>
    </row>
    <row r="68" spans="1:8" ht="51.75" x14ac:dyDescent="0.25">
      <c r="A68" s="101"/>
      <c r="B68" s="103" t="s">
        <v>219</v>
      </c>
      <c r="C68" s="104"/>
      <c r="D68" s="96">
        <v>2</v>
      </c>
      <c r="E68" s="96">
        <v>2</v>
      </c>
      <c r="F68" s="16"/>
      <c r="G68" s="16">
        <v>1</v>
      </c>
      <c r="H68" s="17">
        <v>35031</v>
      </c>
    </row>
    <row r="69" spans="1:8" ht="25.5" x14ac:dyDescent="0.25">
      <c r="A69" s="97" t="s">
        <v>220</v>
      </c>
      <c r="B69" s="31" t="s">
        <v>221</v>
      </c>
      <c r="C69" s="1"/>
      <c r="D69" s="25">
        <f>D70+D71+D72+D73+D74</f>
        <v>129.75</v>
      </c>
      <c r="E69" s="25">
        <f t="shared" ref="E69:G69" si="6">E70+E71+E72+E73+E74</f>
        <v>133.25</v>
      </c>
      <c r="F69" s="25"/>
      <c r="G69" s="25">
        <f t="shared" si="6"/>
        <v>75.08</v>
      </c>
      <c r="H69" s="17">
        <v>20482</v>
      </c>
    </row>
    <row r="70" spans="1:8" ht="51.75" x14ac:dyDescent="0.25">
      <c r="A70" s="101"/>
      <c r="B70" s="103" t="s">
        <v>222</v>
      </c>
      <c r="C70" s="104"/>
      <c r="D70" s="96">
        <v>53.75</v>
      </c>
      <c r="E70" s="96">
        <v>54.75</v>
      </c>
      <c r="F70" s="16"/>
      <c r="G70" s="16">
        <v>32.75</v>
      </c>
      <c r="H70" s="17">
        <v>21998</v>
      </c>
    </row>
    <row r="71" spans="1:8" ht="51.75" x14ac:dyDescent="0.25">
      <c r="A71" s="101"/>
      <c r="B71" s="103" t="s">
        <v>223</v>
      </c>
      <c r="C71" s="104"/>
      <c r="D71" s="96">
        <v>19.25</v>
      </c>
      <c r="E71" s="96">
        <v>19.25</v>
      </c>
      <c r="F71" s="16"/>
      <c r="G71" s="16">
        <v>11.94</v>
      </c>
      <c r="H71" s="17">
        <v>16852</v>
      </c>
    </row>
    <row r="72" spans="1:8" ht="51.75" x14ac:dyDescent="0.25">
      <c r="A72" s="101"/>
      <c r="B72" s="103" t="s">
        <v>224</v>
      </c>
      <c r="C72" s="104"/>
      <c r="D72" s="96">
        <v>30.75</v>
      </c>
      <c r="E72" s="96">
        <v>34.75</v>
      </c>
      <c r="F72" s="16"/>
      <c r="G72" s="16">
        <v>16.25</v>
      </c>
      <c r="H72" s="17">
        <v>16945</v>
      </c>
    </row>
    <row r="73" spans="1:8" ht="51.75" x14ac:dyDescent="0.25">
      <c r="A73" s="101"/>
      <c r="B73" s="103" t="s">
        <v>225</v>
      </c>
      <c r="C73" s="104"/>
      <c r="D73" s="96">
        <v>22</v>
      </c>
      <c r="E73" s="96">
        <v>20.5</v>
      </c>
      <c r="F73" s="16"/>
      <c r="G73" s="16">
        <v>11.31</v>
      </c>
      <c r="H73" s="17">
        <v>22846</v>
      </c>
    </row>
    <row r="74" spans="1:8" ht="51.75" x14ac:dyDescent="0.25">
      <c r="A74" s="101"/>
      <c r="B74" s="103" t="s">
        <v>226</v>
      </c>
      <c r="C74" s="104"/>
      <c r="D74" s="96">
        <v>4</v>
      </c>
      <c r="E74" s="96">
        <v>4</v>
      </c>
      <c r="F74" s="16"/>
      <c r="G74" s="16">
        <v>2.83</v>
      </c>
      <c r="H74" s="17">
        <v>29131</v>
      </c>
    </row>
    <row r="75" spans="1:8" ht="30.75" customHeight="1" x14ac:dyDescent="0.25">
      <c r="A75" s="97" t="s">
        <v>227</v>
      </c>
      <c r="B75" s="31" t="s">
        <v>228</v>
      </c>
      <c r="C75" s="1"/>
      <c r="D75" s="25">
        <f>D76+D78</f>
        <v>18.5</v>
      </c>
      <c r="E75" s="25">
        <f t="shared" ref="E75:G75" si="7">E76+E78</f>
        <v>17.5</v>
      </c>
      <c r="F75" s="25"/>
      <c r="G75" s="25">
        <f t="shared" si="7"/>
        <v>13.97</v>
      </c>
      <c r="H75" s="17">
        <v>38487</v>
      </c>
    </row>
    <row r="76" spans="1:8" ht="51.75" x14ac:dyDescent="0.25">
      <c r="A76" s="101"/>
      <c r="B76" s="103" t="s">
        <v>229</v>
      </c>
      <c r="C76" s="104"/>
      <c r="D76" s="96">
        <v>13</v>
      </c>
      <c r="E76" s="96">
        <v>13</v>
      </c>
      <c r="F76" s="16"/>
      <c r="G76" s="16">
        <v>12.98</v>
      </c>
      <c r="H76" s="17">
        <v>35621</v>
      </c>
    </row>
    <row r="77" spans="1:8" ht="51.75" x14ac:dyDescent="0.25">
      <c r="A77" s="101"/>
      <c r="B77" s="103" t="s">
        <v>230</v>
      </c>
      <c r="C77" s="104"/>
      <c r="D77" s="96"/>
      <c r="E77" s="96"/>
      <c r="F77" s="16"/>
      <c r="G77" s="16"/>
      <c r="H77" s="17"/>
    </row>
    <row r="78" spans="1:8" ht="51.75" x14ac:dyDescent="0.25">
      <c r="A78" s="101"/>
      <c r="B78" s="103" t="s">
        <v>231</v>
      </c>
      <c r="C78" s="104"/>
      <c r="D78" s="96">
        <v>5.5</v>
      </c>
      <c r="E78" s="96">
        <v>4.5</v>
      </c>
      <c r="F78" s="16"/>
      <c r="G78" s="16">
        <v>0.99</v>
      </c>
      <c r="H78" s="17">
        <v>76056</v>
      </c>
    </row>
    <row r="79" spans="1:8" ht="25.5" x14ac:dyDescent="0.25">
      <c r="A79" s="1">
        <v>3</v>
      </c>
      <c r="B79" s="31" t="s">
        <v>232</v>
      </c>
      <c r="C79" s="1"/>
      <c r="D79" s="25">
        <f>D60+D63+D69+D75</f>
        <v>223</v>
      </c>
      <c r="E79" s="25">
        <f t="shared" ref="E79:G79" si="8">E60+E63+E69+E75</f>
        <v>225.5</v>
      </c>
      <c r="F79" s="25"/>
      <c r="G79" s="25">
        <f t="shared" si="8"/>
        <v>134.59</v>
      </c>
      <c r="H79" s="25">
        <v>21943</v>
      </c>
    </row>
    <row r="80" spans="1:8" ht="25.5" x14ac:dyDescent="0.25">
      <c r="A80" s="105">
        <v>4</v>
      </c>
      <c r="B80" s="31" t="s">
        <v>233</v>
      </c>
      <c r="C80" s="37"/>
      <c r="D80" s="38"/>
      <c r="E80" s="38"/>
      <c r="F80" s="39"/>
      <c r="G80" s="39"/>
      <c r="H80" s="40"/>
    </row>
    <row r="81" spans="1:8" ht="39" x14ac:dyDescent="0.25">
      <c r="A81" s="106"/>
      <c r="B81" s="107" t="s">
        <v>234</v>
      </c>
      <c r="C81" s="108"/>
      <c r="D81" s="109">
        <v>72.25</v>
      </c>
      <c r="E81" s="109">
        <v>72.25</v>
      </c>
      <c r="F81" s="39"/>
      <c r="G81" s="39">
        <v>18.18</v>
      </c>
      <c r="H81" s="40">
        <v>11367</v>
      </c>
    </row>
    <row r="82" spans="1:8" ht="39" x14ac:dyDescent="0.25">
      <c r="A82" s="106"/>
      <c r="B82" s="107" t="s">
        <v>235</v>
      </c>
      <c r="C82" s="108"/>
      <c r="D82" s="109">
        <v>241.5</v>
      </c>
      <c r="E82" s="109">
        <v>245.25</v>
      </c>
      <c r="F82" s="39"/>
      <c r="G82" s="39">
        <v>75.14</v>
      </c>
      <c r="H82" s="40">
        <v>12780</v>
      </c>
    </row>
    <row r="83" spans="1:8" ht="39" x14ac:dyDescent="0.25">
      <c r="A83" s="106"/>
      <c r="B83" s="110" t="s">
        <v>236</v>
      </c>
      <c r="C83" s="111"/>
      <c r="D83" s="109">
        <v>6</v>
      </c>
      <c r="E83" s="109">
        <v>6</v>
      </c>
      <c r="F83" s="39"/>
      <c r="G83" s="39">
        <v>2</v>
      </c>
      <c r="H83" s="40">
        <v>8813</v>
      </c>
    </row>
    <row r="84" spans="1:8" ht="39" x14ac:dyDescent="0.25">
      <c r="A84" s="106"/>
      <c r="B84" s="110" t="s">
        <v>237</v>
      </c>
      <c r="C84" s="111"/>
      <c r="D84" s="109">
        <v>33.75</v>
      </c>
      <c r="E84" s="109">
        <v>33.75</v>
      </c>
      <c r="F84" s="39"/>
      <c r="G84" s="39">
        <v>19.670000000000002</v>
      </c>
      <c r="H84" s="40">
        <v>12532</v>
      </c>
    </row>
    <row r="85" spans="1:8" ht="39" x14ac:dyDescent="0.25">
      <c r="A85" s="106"/>
      <c r="B85" s="110" t="s">
        <v>238</v>
      </c>
      <c r="C85" s="111"/>
      <c r="D85" s="109">
        <v>45</v>
      </c>
      <c r="E85" s="109">
        <v>45</v>
      </c>
      <c r="F85" s="39"/>
      <c r="G85" s="39">
        <v>11.79</v>
      </c>
      <c r="H85" s="40">
        <v>12206</v>
      </c>
    </row>
    <row r="86" spans="1:8" ht="39" x14ac:dyDescent="0.25">
      <c r="A86" s="106"/>
      <c r="B86" s="110" t="s">
        <v>239</v>
      </c>
      <c r="C86" s="111"/>
      <c r="D86" s="109">
        <v>125.25</v>
      </c>
      <c r="E86" s="109">
        <v>125.25</v>
      </c>
      <c r="F86" s="39"/>
      <c r="G86" s="39">
        <v>35.299999999999997</v>
      </c>
      <c r="H86" s="40">
        <v>15271</v>
      </c>
    </row>
    <row r="87" spans="1:8" ht="39" x14ac:dyDescent="0.25">
      <c r="A87" s="106"/>
      <c r="B87" s="110" t="s">
        <v>240</v>
      </c>
      <c r="C87" s="111"/>
      <c r="D87" s="109"/>
      <c r="E87" s="109"/>
      <c r="F87" s="39"/>
      <c r="G87" s="39"/>
      <c r="H87" s="40"/>
    </row>
    <row r="88" spans="1:8" ht="39" x14ac:dyDescent="0.25">
      <c r="A88" s="106"/>
      <c r="B88" s="110" t="s">
        <v>241</v>
      </c>
      <c r="C88" s="111"/>
      <c r="D88" s="109">
        <v>38</v>
      </c>
      <c r="E88" s="109">
        <v>38</v>
      </c>
      <c r="F88" s="39"/>
      <c r="G88" s="39">
        <v>24.49</v>
      </c>
      <c r="H88" s="40">
        <v>16362</v>
      </c>
    </row>
    <row r="89" spans="1:8" ht="20.25" customHeight="1" x14ac:dyDescent="0.25">
      <c r="A89" s="37" t="s">
        <v>242</v>
      </c>
      <c r="B89" s="186"/>
      <c r="C89" s="37"/>
      <c r="D89" s="39">
        <f>SUM(D81:D88)</f>
        <v>561.75</v>
      </c>
      <c r="E89" s="39">
        <f>SUM(E81:E88)</f>
        <v>565.5</v>
      </c>
      <c r="F89" s="39"/>
      <c r="G89" s="39">
        <f>SUM(G81:G88)</f>
        <v>186.57</v>
      </c>
      <c r="H89" s="40">
        <v>12200</v>
      </c>
    </row>
    <row r="90" spans="1:8" ht="21" customHeight="1" x14ac:dyDescent="0.25">
      <c r="A90" s="112" t="s">
        <v>243</v>
      </c>
      <c r="B90" s="113"/>
      <c r="C90" s="114"/>
      <c r="D90" s="115">
        <f>D21+D58+D79+D89</f>
        <v>3380.5</v>
      </c>
      <c r="E90" s="115">
        <f t="shared" ref="E90:G90" si="9">E21+E58+E79+E89</f>
        <v>3375.25</v>
      </c>
      <c r="F90" s="115"/>
      <c r="G90" s="115">
        <f t="shared" si="9"/>
        <v>1553</v>
      </c>
      <c r="H90" s="40">
        <v>27544</v>
      </c>
    </row>
    <row r="91" spans="1:8" ht="42.75" customHeight="1" x14ac:dyDescent="0.25">
      <c r="A91" s="218"/>
      <c r="B91" s="218"/>
      <c r="C91" s="218"/>
      <c r="D91" s="218"/>
      <c r="E91" s="218"/>
      <c r="F91" s="218"/>
      <c r="G91" s="218"/>
      <c r="H91" s="218"/>
    </row>
    <row r="92" spans="1:8" x14ac:dyDescent="0.25">
      <c r="A92" s="187"/>
      <c r="B92" s="187"/>
      <c r="C92" s="187"/>
      <c r="D92" s="188"/>
      <c r="E92" s="188"/>
      <c r="F92" s="187"/>
      <c r="G92" s="188"/>
      <c r="H92" s="187"/>
    </row>
    <row r="93" spans="1:8" x14ac:dyDescent="0.25">
      <c r="A93" s="217"/>
      <c r="B93" s="217"/>
      <c r="C93" s="217"/>
      <c r="D93" s="217"/>
      <c r="E93" s="217"/>
      <c r="F93" s="217"/>
      <c r="G93" s="217"/>
      <c r="H93" s="217"/>
    </row>
    <row r="94" spans="1:8" x14ac:dyDescent="0.25">
      <c r="D94" s="205"/>
    </row>
  </sheetData>
  <mergeCells count="3">
    <mergeCell ref="A1:H1"/>
    <mergeCell ref="A93:H93"/>
    <mergeCell ref="A91:H91"/>
  </mergeCells>
  <pageMargins left="0.51181102362204722" right="0.31496062992125984" top="0.35433070866141736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B14" sqref="B14:H14"/>
    </sheetView>
  </sheetViews>
  <sheetFormatPr defaultRowHeight="15" x14ac:dyDescent="0.25"/>
  <cols>
    <col min="1" max="1" width="8.85546875" bestFit="1" customWidth="1"/>
    <col min="2" max="2" width="18.85546875" customWidth="1"/>
    <col min="3" max="3" width="12.5703125" customWidth="1"/>
    <col min="4" max="4" width="26.7109375" customWidth="1"/>
    <col min="5" max="5" width="11.5703125" bestFit="1" customWidth="1"/>
    <col min="6" max="6" width="10.140625" bestFit="1" customWidth="1"/>
    <col min="7" max="7" width="9.85546875" bestFit="1" customWidth="1"/>
    <col min="8" max="8" width="8.85546875" bestFit="1" customWidth="1"/>
    <col min="9" max="9" width="17.7109375" customWidth="1"/>
  </cols>
  <sheetData>
    <row r="2" spans="1:9" ht="15.75" x14ac:dyDescent="0.25">
      <c r="A2" s="219" t="s">
        <v>7</v>
      </c>
      <c r="B2" s="219"/>
      <c r="C2" s="219"/>
      <c r="D2" s="219"/>
      <c r="E2" s="219"/>
      <c r="F2" s="219"/>
      <c r="G2" s="219"/>
      <c r="H2" s="219"/>
      <c r="I2" s="219"/>
    </row>
    <row r="3" spans="1:9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20" t="s">
        <v>8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28"/>
      <c r="I5" s="28"/>
    </row>
    <row r="6" spans="1:9" ht="33" customHeight="1" thickBot="1" x14ac:dyDescent="0.3">
      <c r="A6" s="221" t="s">
        <v>78</v>
      </c>
      <c r="B6" s="222" t="s">
        <v>124</v>
      </c>
      <c r="C6" s="223"/>
      <c r="D6" s="222" t="s">
        <v>73</v>
      </c>
      <c r="E6" s="223"/>
      <c r="F6" s="222" t="s">
        <v>15</v>
      </c>
      <c r="G6" s="223"/>
      <c r="H6" s="221" t="s">
        <v>74</v>
      </c>
      <c r="I6" s="221" t="s">
        <v>125</v>
      </c>
    </row>
    <row r="7" spans="1:9" ht="41.25" customHeight="1" thickBot="1" x14ac:dyDescent="0.3">
      <c r="A7" s="221"/>
      <c r="B7" s="6" t="s">
        <v>2</v>
      </c>
      <c r="C7" s="6" t="s">
        <v>126</v>
      </c>
      <c r="D7" s="6" t="s">
        <v>2</v>
      </c>
      <c r="E7" s="6" t="s">
        <v>126</v>
      </c>
      <c r="F7" s="6" t="s">
        <v>3</v>
      </c>
      <c r="G7" s="6" t="s">
        <v>4</v>
      </c>
      <c r="H7" s="221"/>
      <c r="I7" s="221"/>
    </row>
    <row r="8" spans="1:9" ht="15.75" thickBot="1" x14ac:dyDescent="0.3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4">
        <v>9</v>
      </c>
    </row>
    <row r="9" spans="1:9" ht="46.5" customHeight="1" x14ac:dyDescent="0.25">
      <c r="A9" s="12">
        <v>1</v>
      </c>
      <c r="B9" s="12" t="s">
        <v>71</v>
      </c>
      <c r="C9" s="63">
        <v>843755.56</v>
      </c>
      <c r="D9" s="12" t="s">
        <v>72</v>
      </c>
      <c r="E9" s="63">
        <v>1120200.54</v>
      </c>
      <c r="F9" s="63">
        <f>E9-C9</f>
        <v>276444.98</v>
      </c>
      <c r="G9" s="63"/>
      <c r="H9" s="12"/>
      <c r="I9" s="35"/>
    </row>
    <row r="10" spans="1:9" ht="36" customHeight="1" x14ac:dyDescent="0.25">
      <c r="A10" s="13">
        <v>2</v>
      </c>
      <c r="B10" s="13" t="s">
        <v>127</v>
      </c>
      <c r="C10" s="64"/>
      <c r="D10" s="13" t="s">
        <v>127</v>
      </c>
      <c r="E10" s="64"/>
      <c r="F10" s="64"/>
      <c r="G10" s="64"/>
      <c r="H10" s="13"/>
      <c r="I10" s="13"/>
    </row>
    <row r="11" spans="1:9" ht="43.5" customHeight="1" x14ac:dyDescent="0.25">
      <c r="A11" s="13">
        <v>3</v>
      </c>
      <c r="B11" s="13" t="s">
        <v>128</v>
      </c>
      <c r="C11" s="64"/>
      <c r="D11" s="13" t="s">
        <v>128</v>
      </c>
      <c r="E11" s="64"/>
      <c r="F11" s="64"/>
      <c r="G11" s="64"/>
      <c r="H11" s="13"/>
      <c r="I11" s="13"/>
    </row>
    <row r="12" spans="1:9" ht="49.7" customHeight="1" x14ac:dyDescent="0.25">
      <c r="A12" s="13">
        <v>4</v>
      </c>
      <c r="B12" s="60" t="s">
        <v>142</v>
      </c>
      <c r="C12" s="64">
        <v>98563.21</v>
      </c>
      <c r="D12" s="116" t="s">
        <v>282</v>
      </c>
      <c r="E12" s="64">
        <v>79966.36</v>
      </c>
      <c r="F12" s="64"/>
      <c r="G12" s="64">
        <f>E12-C12</f>
        <v>-18596.850000000006</v>
      </c>
      <c r="H12" s="13"/>
      <c r="I12" s="13"/>
    </row>
    <row r="13" spans="1:9" x14ac:dyDescent="0.25">
      <c r="A13" s="224" t="s">
        <v>5</v>
      </c>
      <c r="B13" s="225"/>
      <c r="C13" s="64">
        <f>SUM(C9:C12)</f>
        <v>942318.77</v>
      </c>
      <c r="D13" s="13" t="s">
        <v>6</v>
      </c>
      <c r="E13" s="64">
        <f>SUM(E9:E12)</f>
        <v>1200166.9000000001</v>
      </c>
      <c r="F13" s="64">
        <f>SUM(F9:F12)</f>
        <v>276444.98</v>
      </c>
      <c r="G13" s="64">
        <f>SUM(G9:G12)</f>
        <v>-18596.850000000006</v>
      </c>
      <c r="H13" s="13"/>
      <c r="I13" s="13"/>
    </row>
    <row r="14" spans="1:9" ht="45" customHeight="1" x14ac:dyDescent="0.25">
      <c r="A14" s="27"/>
      <c r="B14" s="218"/>
      <c r="C14" s="218"/>
      <c r="D14" s="218"/>
      <c r="E14" s="218"/>
      <c r="F14" s="218"/>
      <c r="G14" s="218"/>
      <c r="H14" s="218"/>
    </row>
  </sheetData>
  <mergeCells count="10">
    <mergeCell ref="A2:I2"/>
    <mergeCell ref="A4:I4"/>
    <mergeCell ref="I6:I7"/>
    <mergeCell ref="A6:A7"/>
    <mergeCell ref="B14:H14"/>
    <mergeCell ref="B6:C6"/>
    <mergeCell ref="F6:G6"/>
    <mergeCell ref="D6:E6"/>
    <mergeCell ref="H6:H7"/>
    <mergeCell ref="A13:B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110" zoomScaleNormal="110" zoomScaleSheetLayoutView="100" workbookViewId="0">
      <selection activeCell="A9" sqref="A9:G9"/>
    </sheetView>
  </sheetViews>
  <sheetFormatPr defaultColWidth="27.5703125" defaultRowHeight="15" x14ac:dyDescent="0.25"/>
  <cols>
    <col min="1" max="1" width="5.85546875" customWidth="1"/>
    <col min="2" max="2" width="20.7109375" customWidth="1"/>
    <col min="3" max="3" width="11.5703125" customWidth="1"/>
    <col min="4" max="4" width="13" customWidth="1"/>
    <col min="5" max="6" width="11.7109375" customWidth="1"/>
    <col min="7" max="7" width="12.28515625" customWidth="1"/>
    <col min="8" max="8" width="13.5703125" customWidth="1"/>
    <col min="9" max="9" width="13.140625" customWidth="1"/>
    <col min="10" max="10" width="12" customWidth="1"/>
    <col min="11" max="11" width="12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43" t="s">
        <v>17</v>
      </c>
      <c r="B2" s="243"/>
      <c r="C2" s="243"/>
      <c r="D2" s="243"/>
      <c r="E2" s="243"/>
      <c r="F2" s="243"/>
      <c r="G2" s="243"/>
      <c r="H2" s="2"/>
      <c r="I2" s="2"/>
      <c r="J2" s="2"/>
      <c r="K2" s="2"/>
    </row>
    <row r="3" spans="1:1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5.5" customHeight="1" thickBot="1" x14ac:dyDescent="0.3">
      <c r="A4" s="233" t="s">
        <v>78</v>
      </c>
      <c r="B4" s="237" t="s">
        <v>16</v>
      </c>
      <c r="C4" s="238"/>
      <c r="D4" s="238"/>
      <c r="E4" s="238"/>
      <c r="F4" s="239"/>
      <c r="G4" s="2"/>
      <c r="H4" s="2"/>
      <c r="I4" s="2"/>
      <c r="J4" s="2"/>
      <c r="K4" s="2"/>
    </row>
    <row r="5" spans="1:11" ht="18" customHeight="1" thickBot="1" x14ac:dyDescent="0.3">
      <c r="A5" s="234"/>
      <c r="B5" s="241" t="s">
        <v>129</v>
      </c>
      <c r="C5" s="242"/>
      <c r="D5" s="241" t="s">
        <v>283</v>
      </c>
      <c r="E5" s="242"/>
      <c r="F5" s="233" t="s">
        <v>143</v>
      </c>
      <c r="G5" s="2"/>
      <c r="H5" s="2"/>
      <c r="I5" s="2"/>
      <c r="J5" s="2"/>
      <c r="K5" s="2"/>
    </row>
    <row r="6" spans="1:11" ht="26.25" thickBot="1" x14ac:dyDescent="0.3">
      <c r="A6" s="235"/>
      <c r="B6" s="65" t="s">
        <v>130</v>
      </c>
      <c r="C6" s="58" t="s">
        <v>131</v>
      </c>
      <c r="D6" s="58" t="s">
        <v>130</v>
      </c>
      <c r="E6" s="58" t="s">
        <v>131</v>
      </c>
      <c r="F6" s="235"/>
      <c r="G6" s="2"/>
      <c r="H6" s="2"/>
      <c r="I6" s="2"/>
      <c r="J6" s="2"/>
      <c r="K6" s="2"/>
    </row>
    <row r="7" spans="1:11" ht="16.5" customHeight="1" thickBot="1" x14ac:dyDescent="0.3">
      <c r="A7" s="75">
        <v>1</v>
      </c>
      <c r="B7" s="76">
        <v>2</v>
      </c>
      <c r="C7" s="76">
        <v>3</v>
      </c>
      <c r="D7" s="76">
        <v>4</v>
      </c>
      <c r="E7" s="76">
        <v>5</v>
      </c>
      <c r="F7" s="77">
        <v>6</v>
      </c>
      <c r="G7" s="2"/>
      <c r="H7" s="2"/>
      <c r="I7" s="2"/>
      <c r="J7" s="2"/>
      <c r="K7" s="2"/>
    </row>
    <row r="8" spans="1:11" ht="15" customHeight="1" thickBot="1" x14ac:dyDescent="0.3">
      <c r="A8" s="75">
        <v>1</v>
      </c>
      <c r="B8" s="83">
        <v>20.83</v>
      </c>
      <c r="C8" s="83"/>
      <c r="D8" s="83">
        <v>164.92</v>
      </c>
      <c r="E8" s="83"/>
      <c r="F8" s="84"/>
      <c r="G8" s="2"/>
      <c r="H8" s="2"/>
      <c r="I8" s="2"/>
      <c r="J8" s="2"/>
      <c r="K8" s="2"/>
    </row>
    <row r="9" spans="1:11" ht="45" customHeight="1" x14ac:dyDescent="0.25">
      <c r="A9" s="236"/>
      <c r="B9" s="236"/>
      <c r="C9" s="236"/>
      <c r="D9" s="236"/>
      <c r="E9" s="236"/>
      <c r="F9" s="236"/>
      <c r="G9" s="236"/>
      <c r="H9" s="2"/>
      <c r="I9" s="2"/>
      <c r="J9" s="2"/>
      <c r="K9" s="2"/>
    </row>
    <row r="10" spans="1:11" ht="21.75" customHeight="1" x14ac:dyDescent="0.25">
      <c r="A10" s="220" t="s">
        <v>30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s="27" customFormat="1" ht="15.75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1.75" customHeight="1" thickBot="1" x14ac:dyDescent="0.3">
      <c r="A12" s="227" t="s">
        <v>78</v>
      </c>
      <c r="B12" s="227" t="s">
        <v>18</v>
      </c>
      <c r="C12" s="208" t="s">
        <v>254</v>
      </c>
      <c r="D12" s="240"/>
      <c r="E12" s="240"/>
      <c r="F12" s="240"/>
      <c r="G12" s="209"/>
      <c r="H12" s="208" t="s">
        <v>19</v>
      </c>
      <c r="I12" s="240"/>
      <c r="J12" s="209"/>
      <c r="K12" s="227" t="s">
        <v>77</v>
      </c>
    </row>
    <row r="13" spans="1:11" ht="24.75" customHeight="1" thickBot="1" x14ac:dyDescent="0.3">
      <c r="A13" s="221"/>
      <c r="B13" s="221"/>
      <c r="C13" s="227" t="s">
        <v>80</v>
      </c>
      <c r="D13" s="227" t="s">
        <v>81</v>
      </c>
      <c r="E13" s="227" t="s">
        <v>20</v>
      </c>
      <c r="F13" s="208" t="s">
        <v>79</v>
      </c>
      <c r="G13" s="209"/>
      <c r="H13" s="6" t="s">
        <v>3</v>
      </c>
      <c r="I13" s="6" t="s">
        <v>4</v>
      </c>
      <c r="J13" s="6" t="s">
        <v>20</v>
      </c>
      <c r="K13" s="221"/>
    </row>
    <row r="14" spans="1:11" ht="50.25" customHeight="1" thickBot="1" x14ac:dyDescent="0.3">
      <c r="A14" s="228"/>
      <c r="B14" s="228"/>
      <c r="C14" s="228"/>
      <c r="D14" s="228"/>
      <c r="E14" s="228"/>
      <c r="F14" s="9" t="s">
        <v>21</v>
      </c>
      <c r="G14" s="9" t="s">
        <v>22</v>
      </c>
      <c r="H14" s="8"/>
      <c r="I14" s="8"/>
      <c r="J14" s="8"/>
      <c r="K14" s="228"/>
    </row>
    <row r="15" spans="1:11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</row>
    <row r="16" spans="1:11" ht="33.75" customHeight="1" thickBot="1" x14ac:dyDescent="0.3">
      <c r="A16" s="67">
        <v>1</v>
      </c>
      <c r="B16" s="68" t="s">
        <v>247</v>
      </c>
      <c r="C16" s="71">
        <v>-46900.78</v>
      </c>
      <c r="D16" s="71">
        <v>-79597.16</v>
      </c>
      <c r="E16" s="71"/>
      <c r="F16" s="71"/>
      <c r="G16" s="71"/>
      <c r="H16" s="71"/>
      <c r="I16" s="71">
        <f>D16-C16</f>
        <v>-32696.380000000005</v>
      </c>
      <c r="J16" s="71"/>
      <c r="K16" s="72"/>
    </row>
    <row r="17" spans="1:11" ht="33.75" customHeight="1" x14ac:dyDescent="0.25">
      <c r="A17" s="70">
        <v>2</v>
      </c>
      <c r="B17" s="88" t="s">
        <v>248</v>
      </c>
      <c r="C17" s="63">
        <v>6557.57</v>
      </c>
      <c r="D17" s="63">
        <v>987.93</v>
      </c>
      <c r="E17" s="63"/>
      <c r="F17" s="63"/>
      <c r="G17" s="63"/>
      <c r="H17" s="63"/>
      <c r="I17" s="71">
        <f>D17-C17</f>
        <v>-5569.6399999999994</v>
      </c>
      <c r="J17" s="63"/>
      <c r="K17" s="73"/>
    </row>
    <row r="18" spans="1:11" ht="33.75" customHeight="1" x14ac:dyDescent="0.25">
      <c r="A18" s="69">
        <v>3</v>
      </c>
      <c r="B18" s="89" t="s">
        <v>249</v>
      </c>
      <c r="C18" s="64">
        <v>95.21</v>
      </c>
      <c r="D18" s="64">
        <v>33.31</v>
      </c>
      <c r="E18" s="64"/>
      <c r="F18" s="64"/>
      <c r="G18" s="64"/>
      <c r="H18" s="64"/>
      <c r="I18" s="64">
        <f>D18-C18</f>
        <v>-61.899999999999991</v>
      </c>
      <c r="J18" s="64"/>
      <c r="K18" s="74"/>
    </row>
    <row r="19" spans="1:11" ht="33.75" customHeight="1" thickBot="1" x14ac:dyDescent="0.3">
      <c r="A19" s="78">
        <v>4</v>
      </c>
      <c r="B19" s="66" t="s">
        <v>250</v>
      </c>
      <c r="C19" s="79">
        <v>185.74</v>
      </c>
      <c r="D19" s="79">
        <v>185.75</v>
      </c>
      <c r="E19" s="79"/>
      <c r="F19" s="79"/>
      <c r="G19" s="79"/>
      <c r="H19" s="79">
        <f>D19-C19</f>
        <v>9.9999999999909051E-3</v>
      </c>
      <c r="J19" s="79"/>
      <c r="K19" s="80"/>
    </row>
    <row r="20" spans="1:11" ht="15.75" thickBot="1" x14ac:dyDescent="0.3">
      <c r="A20" s="32">
        <v>5</v>
      </c>
      <c r="B20" s="33" t="s">
        <v>144</v>
      </c>
      <c r="C20" s="81">
        <f>SUM(C16:C19)</f>
        <v>-40062.26</v>
      </c>
      <c r="D20" s="81">
        <f t="shared" ref="D20:K20" si="0">SUM(D16:D19)</f>
        <v>-78390.170000000013</v>
      </c>
      <c r="E20" s="81">
        <f t="shared" si="0"/>
        <v>0</v>
      </c>
      <c r="F20" s="81">
        <f t="shared" si="0"/>
        <v>0</v>
      </c>
      <c r="G20" s="81">
        <f t="shared" si="0"/>
        <v>0</v>
      </c>
      <c r="H20" s="81">
        <f>SUM(H16:H19)</f>
        <v>9.9999999999909051E-3</v>
      </c>
      <c r="I20" s="81">
        <f t="shared" si="0"/>
        <v>-38327.920000000006</v>
      </c>
      <c r="J20" s="81">
        <f t="shared" si="0"/>
        <v>0</v>
      </c>
      <c r="K20" s="82">
        <f t="shared" si="0"/>
        <v>0</v>
      </c>
    </row>
    <row r="21" spans="1:11" ht="43.5" customHeight="1" x14ac:dyDescent="0.25">
      <c r="A21" s="236"/>
      <c r="B21" s="236"/>
      <c r="C21" s="236"/>
      <c r="D21" s="236"/>
      <c r="E21" s="236"/>
      <c r="F21" s="236"/>
      <c r="G21" s="236"/>
      <c r="H21" s="236"/>
      <c r="I21" s="2"/>
      <c r="J21" s="2"/>
      <c r="K21" s="2"/>
    </row>
    <row r="22" spans="1:11" ht="53.25" customHeight="1" x14ac:dyDescent="0.25">
      <c r="A22" s="212" t="s">
        <v>31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1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9.25" customHeight="1" thickBot="1" x14ac:dyDescent="0.3">
      <c r="A24" s="227" t="s">
        <v>78</v>
      </c>
      <c r="B24" s="227" t="s">
        <v>83</v>
      </c>
      <c r="C24" s="229" t="s">
        <v>75</v>
      </c>
      <c r="D24" s="230"/>
      <c r="E24" s="230"/>
      <c r="F24" s="230"/>
      <c r="G24" s="231"/>
      <c r="H24" s="229" t="s">
        <v>19</v>
      </c>
      <c r="I24" s="230"/>
      <c r="J24" s="231"/>
      <c r="K24" s="227" t="s">
        <v>82</v>
      </c>
    </row>
    <row r="25" spans="1:11" ht="38.25" customHeight="1" thickBot="1" x14ac:dyDescent="0.3">
      <c r="A25" s="221"/>
      <c r="B25" s="221"/>
      <c r="C25" s="227" t="s">
        <v>80</v>
      </c>
      <c r="D25" s="227" t="s">
        <v>81</v>
      </c>
      <c r="E25" s="227" t="s">
        <v>20</v>
      </c>
      <c r="F25" s="208" t="s">
        <v>76</v>
      </c>
      <c r="G25" s="209"/>
      <c r="H25" s="6" t="s">
        <v>3</v>
      </c>
      <c r="I25" s="6" t="s">
        <v>4</v>
      </c>
      <c r="J25" s="6" t="s">
        <v>20</v>
      </c>
      <c r="K25" s="221"/>
    </row>
    <row r="26" spans="1:11" ht="15.75" thickBot="1" x14ac:dyDescent="0.3">
      <c r="A26" s="228"/>
      <c r="B26" s="228"/>
      <c r="C26" s="228"/>
      <c r="D26" s="228"/>
      <c r="E26" s="228"/>
      <c r="F26" s="9" t="s">
        <v>21</v>
      </c>
      <c r="G26" s="9" t="s">
        <v>22</v>
      </c>
      <c r="H26" s="8"/>
      <c r="I26" s="8"/>
      <c r="J26" s="8"/>
      <c r="K26" s="228"/>
    </row>
    <row r="27" spans="1:11" ht="15.75" thickBot="1" x14ac:dyDescent="0.3">
      <c r="A27" s="10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</row>
    <row r="28" spans="1:11" ht="39.75" customHeight="1" x14ac:dyDescent="0.25">
      <c r="A28" s="59">
        <v>1</v>
      </c>
      <c r="B28" s="68" t="s">
        <v>251</v>
      </c>
      <c r="C28" s="63">
        <v>9447.89</v>
      </c>
      <c r="D28" s="63">
        <v>24938.41</v>
      </c>
      <c r="E28" s="63"/>
      <c r="F28" s="63"/>
      <c r="G28" s="63"/>
      <c r="H28" s="63">
        <f>D28-C28</f>
        <v>15490.52</v>
      </c>
      <c r="I28" s="63"/>
      <c r="J28" s="63"/>
      <c r="K28" s="63"/>
    </row>
    <row r="29" spans="1:11" ht="39.75" customHeight="1" x14ac:dyDescent="0.25">
      <c r="A29" s="60">
        <v>2</v>
      </c>
      <c r="B29" s="88" t="s">
        <v>252</v>
      </c>
      <c r="C29" s="64">
        <v>-1039.2</v>
      </c>
      <c r="D29" s="64">
        <v>523.4</v>
      </c>
      <c r="E29" s="64"/>
      <c r="F29" s="64"/>
      <c r="G29" s="64"/>
      <c r="H29" s="64">
        <f>D29-C29</f>
        <v>1562.6</v>
      </c>
      <c r="I29" s="64"/>
      <c r="J29" s="64"/>
      <c r="K29" s="64"/>
    </row>
    <row r="30" spans="1:11" ht="39.75" customHeight="1" thickBot="1" x14ac:dyDescent="0.3">
      <c r="A30" s="66">
        <v>3</v>
      </c>
      <c r="B30" s="66" t="s">
        <v>253</v>
      </c>
      <c r="C30" s="79">
        <v>1630.91</v>
      </c>
      <c r="D30" s="79">
        <v>6578</v>
      </c>
      <c r="E30" s="79"/>
      <c r="F30" s="79"/>
      <c r="G30" s="79"/>
      <c r="H30" s="79">
        <f>D30-C30</f>
        <v>4947.09</v>
      </c>
      <c r="I30" s="79"/>
      <c r="J30" s="79"/>
      <c r="K30" s="79"/>
    </row>
    <row r="31" spans="1:11" ht="15.75" thickBot="1" x14ac:dyDescent="0.3">
      <c r="A31" s="32">
        <v>4</v>
      </c>
      <c r="B31" s="33" t="s">
        <v>144</v>
      </c>
      <c r="C31" s="81">
        <f>SUM(C28:C30)</f>
        <v>10039.599999999999</v>
      </c>
      <c r="D31" s="81">
        <f t="shared" ref="D31:K31" si="1">SUM(D28:D30)</f>
        <v>32039.81</v>
      </c>
      <c r="E31" s="81">
        <f t="shared" si="1"/>
        <v>0</v>
      </c>
      <c r="F31" s="81">
        <f t="shared" si="1"/>
        <v>0</v>
      </c>
      <c r="G31" s="81">
        <f t="shared" si="1"/>
        <v>0</v>
      </c>
      <c r="H31" s="81">
        <f t="shared" si="1"/>
        <v>22000.21</v>
      </c>
      <c r="I31" s="81">
        <f t="shared" si="1"/>
        <v>0</v>
      </c>
      <c r="J31" s="81">
        <f t="shared" si="1"/>
        <v>0</v>
      </c>
      <c r="K31" s="82">
        <f t="shared" si="1"/>
        <v>0</v>
      </c>
    </row>
    <row r="32" spans="1:11" ht="40.700000000000003" customHeight="1" x14ac:dyDescent="0.25">
      <c r="A32" s="2"/>
      <c r="B32" s="236" t="s">
        <v>132</v>
      </c>
      <c r="C32" s="236"/>
      <c r="D32" s="236"/>
      <c r="E32" s="236"/>
      <c r="F32" s="236"/>
      <c r="G32" s="236"/>
      <c r="H32" s="236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61" customFormat="1" x14ac:dyDescent="0.25">
      <c r="A35" s="216" t="s">
        <v>138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1:11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thickBot="1" x14ac:dyDescent="0.3">
      <c r="A37" s="226" t="s">
        <v>52</v>
      </c>
      <c r="B37" s="226" t="s">
        <v>53</v>
      </c>
      <c r="C37" s="226" t="s">
        <v>54</v>
      </c>
      <c r="D37" s="226" t="s">
        <v>55</v>
      </c>
      <c r="E37" s="226"/>
      <c r="F37" s="226"/>
      <c r="G37" s="226"/>
      <c r="H37" s="226" t="s">
        <v>56</v>
      </c>
      <c r="I37" s="226"/>
      <c r="J37" s="226"/>
      <c r="K37" s="226"/>
    </row>
    <row r="38" spans="1:11" ht="62.25" customHeight="1" thickBot="1" x14ac:dyDescent="0.3">
      <c r="A38" s="232"/>
      <c r="B38" s="232"/>
      <c r="C38" s="232"/>
      <c r="D38" s="157" t="s">
        <v>57</v>
      </c>
      <c r="E38" s="157" t="s">
        <v>58</v>
      </c>
      <c r="F38" s="157" t="s">
        <v>59</v>
      </c>
      <c r="G38" s="157" t="s">
        <v>60</v>
      </c>
      <c r="H38" s="157" t="s">
        <v>57</v>
      </c>
      <c r="I38" s="157" t="s">
        <v>58</v>
      </c>
      <c r="J38" s="157" t="s">
        <v>59</v>
      </c>
      <c r="K38" s="157" t="s">
        <v>60</v>
      </c>
    </row>
    <row r="39" spans="1:11" ht="15.75" thickBot="1" x14ac:dyDescent="0.3">
      <c r="A39" s="153">
        <v>1</v>
      </c>
      <c r="B39" s="152">
        <v>2</v>
      </c>
      <c r="C39" s="158">
        <v>3</v>
      </c>
      <c r="D39" s="152">
        <v>4</v>
      </c>
      <c r="E39" s="158">
        <v>5</v>
      </c>
      <c r="F39" s="152">
        <v>6</v>
      </c>
      <c r="G39" s="158">
        <v>7</v>
      </c>
      <c r="H39" s="152">
        <v>8</v>
      </c>
      <c r="I39" s="158">
        <v>9</v>
      </c>
      <c r="J39" s="152">
        <v>10</v>
      </c>
      <c r="K39" s="154">
        <v>11</v>
      </c>
    </row>
    <row r="40" spans="1:11" ht="26.25" x14ac:dyDescent="0.25">
      <c r="A40" s="160" t="s">
        <v>288</v>
      </c>
      <c r="B40" s="45" t="s">
        <v>289</v>
      </c>
      <c r="C40" s="159" t="s">
        <v>364</v>
      </c>
      <c r="D40" s="162">
        <v>4020.5</v>
      </c>
      <c r="E40" s="162">
        <v>5561.7</v>
      </c>
      <c r="F40" s="172">
        <v>3823.45</v>
      </c>
      <c r="G40" s="172">
        <v>5342.74</v>
      </c>
      <c r="H40" s="174">
        <v>306.81448412698415</v>
      </c>
      <c r="I40" s="174">
        <v>228.42498562510266</v>
      </c>
      <c r="J40" s="174">
        <v>338.35849380530971</v>
      </c>
      <c r="K40" s="175">
        <v>306.94809778237391</v>
      </c>
    </row>
    <row r="41" spans="1:11" ht="27" customHeight="1" x14ac:dyDescent="0.25">
      <c r="A41" s="161" t="s">
        <v>290</v>
      </c>
      <c r="B41" s="45" t="s">
        <v>291</v>
      </c>
      <c r="C41" s="159" t="s">
        <v>364</v>
      </c>
      <c r="D41" s="162">
        <v>3016.1</v>
      </c>
      <c r="E41" s="162">
        <v>4589.0600000000004</v>
      </c>
      <c r="F41" s="162">
        <v>3027.82</v>
      </c>
      <c r="G41" s="162">
        <v>3662.73</v>
      </c>
      <c r="H41" s="176">
        <v>971.05666452028333</v>
      </c>
      <c r="I41" s="176">
        <v>935.20104748318727</v>
      </c>
      <c r="J41" s="176">
        <v>1100.6246165030898</v>
      </c>
      <c r="K41" s="177">
        <v>810.69822487826468</v>
      </c>
    </row>
    <row r="42" spans="1:11" s="50" customFormat="1" ht="39" customHeight="1" x14ac:dyDescent="0.25">
      <c r="A42" s="161" t="s">
        <v>292</v>
      </c>
      <c r="B42" s="45" t="s">
        <v>293</v>
      </c>
      <c r="C42" s="159" t="s">
        <v>364</v>
      </c>
      <c r="D42" s="162">
        <v>3691.85</v>
      </c>
      <c r="E42" s="162">
        <v>3559.4</v>
      </c>
      <c r="F42" s="162">
        <v>3890.2</v>
      </c>
      <c r="G42" s="162">
        <v>4146.47</v>
      </c>
      <c r="H42" s="176">
        <v>1339.5703918722786</v>
      </c>
      <c r="I42" s="176">
        <v>912.434711612407</v>
      </c>
      <c r="J42" s="176">
        <v>1199.5657786000615</v>
      </c>
      <c r="K42" s="177">
        <v>1375.2807396351575</v>
      </c>
    </row>
    <row r="43" spans="1:11" ht="39" x14ac:dyDescent="0.25">
      <c r="A43" s="161" t="s">
        <v>294</v>
      </c>
      <c r="B43" s="45" t="s">
        <v>295</v>
      </c>
      <c r="C43" s="159" t="s">
        <v>364</v>
      </c>
      <c r="D43" s="162">
        <v>2108.6799999999998</v>
      </c>
      <c r="E43" s="162">
        <v>2341.02</v>
      </c>
      <c r="F43" s="162">
        <v>2439.0100000000002</v>
      </c>
      <c r="G43" s="162">
        <v>2753.5</v>
      </c>
      <c r="H43" s="176">
        <v>475.24949290060852</v>
      </c>
      <c r="I43" s="176">
        <v>396.85053229360909</v>
      </c>
      <c r="J43" s="176">
        <v>454.95468009699681</v>
      </c>
      <c r="K43" s="177">
        <v>411.52332386788225</v>
      </c>
    </row>
    <row r="44" spans="1:11" ht="15.75" x14ac:dyDescent="0.25">
      <c r="A44" s="161" t="s">
        <v>296</v>
      </c>
      <c r="B44" s="45" t="s">
        <v>297</v>
      </c>
      <c r="C44" s="159" t="s">
        <v>364</v>
      </c>
      <c r="D44" s="162">
        <v>3846.13</v>
      </c>
      <c r="E44" s="162">
        <v>5080.6400000000003</v>
      </c>
      <c r="F44" s="162">
        <v>6215.88</v>
      </c>
      <c r="G44" s="162">
        <v>6231.52</v>
      </c>
      <c r="H44" s="176">
        <v>1005.788179916318</v>
      </c>
      <c r="I44" s="176">
        <v>1344.7967469560615</v>
      </c>
      <c r="J44" s="176">
        <v>1775.9652800000001</v>
      </c>
      <c r="K44" s="177">
        <v>702.53949267192797</v>
      </c>
    </row>
    <row r="45" spans="1:11" ht="15.75" x14ac:dyDescent="0.25">
      <c r="A45" s="161" t="s">
        <v>298</v>
      </c>
      <c r="B45" s="45" t="s">
        <v>299</v>
      </c>
      <c r="C45" s="159" t="s">
        <v>364</v>
      </c>
      <c r="D45" s="162">
        <v>667.76</v>
      </c>
      <c r="E45" s="162">
        <v>755.98</v>
      </c>
      <c r="F45" s="162">
        <v>673.73</v>
      </c>
      <c r="G45" s="162">
        <v>485.09</v>
      </c>
      <c r="H45" s="162">
        <v>37098.111111111109</v>
      </c>
      <c r="I45" s="162">
        <v>41999.08222222222</v>
      </c>
      <c r="J45" s="162">
        <v>37429.656666666669</v>
      </c>
      <c r="K45" s="163">
        <v>26949.486111111109</v>
      </c>
    </row>
    <row r="46" spans="1:11" ht="15.75" thickBot="1" x14ac:dyDescent="0.3">
      <c r="A46" s="244" t="s">
        <v>300</v>
      </c>
      <c r="B46" s="245"/>
      <c r="C46" s="245"/>
      <c r="D46" s="173">
        <f>SUM(D40:D45)</f>
        <v>17351.02</v>
      </c>
      <c r="E46" s="173">
        <f t="shared" ref="E46:G46" si="2">SUM(E40:E45)</f>
        <v>21887.8</v>
      </c>
      <c r="F46" s="173">
        <f t="shared" si="2"/>
        <v>20070.09</v>
      </c>
      <c r="G46" s="173">
        <f t="shared" si="2"/>
        <v>22622.05</v>
      </c>
      <c r="H46" s="164"/>
      <c r="I46" s="164"/>
      <c r="J46" s="164"/>
      <c r="K46" s="165"/>
    </row>
    <row r="48" spans="1:11" x14ac:dyDescent="0.25">
      <c r="B48" s="246" t="s">
        <v>133</v>
      </c>
      <c r="C48" s="246"/>
      <c r="D48" s="246"/>
      <c r="E48" s="246"/>
      <c r="F48" s="246"/>
      <c r="G48" s="246"/>
    </row>
  </sheetData>
  <mergeCells count="37">
    <mergeCell ref="A2:G2"/>
    <mergeCell ref="A46:C46"/>
    <mergeCell ref="B48:G48"/>
    <mergeCell ref="H12:J12"/>
    <mergeCell ref="A12:A14"/>
    <mergeCell ref="B12:B14"/>
    <mergeCell ref="A35:K35"/>
    <mergeCell ref="F13:G13"/>
    <mergeCell ref="C25:C26"/>
    <mergeCell ref="D25:D26"/>
    <mergeCell ref="E25:E26"/>
    <mergeCell ref="B32:H32"/>
    <mergeCell ref="A37:A38"/>
    <mergeCell ref="B37:B38"/>
    <mergeCell ref="D13:D14"/>
    <mergeCell ref="H24:J24"/>
    <mergeCell ref="A4:A6"/>
    <mergeCell ref="F25:G25"/>
    <mergeCell ref="A22:K22"/>
    <mergeCell ref="A9:G9"/>
    <mergeCell ref="A21:H21"/>
    <mergeCell ref="A10:K10"/>
    <mergeCell ref="B4:F4"/>
    <mergeCell ref="C12:G12"/>
    <mergeCell ref="B5:C5"/>
    <mergeCell ref="D5:E5"/>
    <mergeCell ref="F5:F6"/>
    <mergeCell ref="B24:B26"/>
    <mergeCell ref="H37:K37"/>
    <mergeCell ref="E13:E14"/>
    <mergeCell ref="K12:K14"/>
    <mergeCell ref="C24:G24"/>
    <mergeCell ref="A24:A26"/>
    <mergeCell ref="C13:C14"/>
    <mergeCell ref="D37:G37"/>
    <mergeCell ref="C37:C38"/>
    <mergeCell ref="K24:K26"/>
  </mergeCells>
  <pageMargins left="0.51181102362204722" right="0.31496062992125984" top="0.35433070866141736" bottom="0.15748031496062992" header="0" footer="0"/>
  <pageSetup paperSize="9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6" sqref="A16:F16"/>
    </sheetView>
  </sheetViews>
  <sheetFormatPr defaultColWidth="42.5703125" defaultRowHeight="12.75" x14ac:dyDescent="0.2"/>
  <cols>
    <col min="1" max="1" width="10.42578125" style="29" customWidth="1"/>
    <col min="2" max="2" width="52.7109375" style="43" customWidth="1"/>
    <col min="3" max="6" width="16.85546875" style="29" customWidth="1"/>
    <col min="7" max="16384" width="42.5703125" style="29"/>
  </cols>
  <sheetData>
    <row r="1" spans="1:7" ht="39.75" customHeight="1" x14ac:dyDescent="0.2">
      <c r="A1" s="247" t="s">
        <v>139</v>
      </c>
      <c r="B1" s="247"/>
      <c r="C1" s="247"/>
      <c r="D1" s="247"/>
      <c r="E1" s="247"/>
      <c r="F1" s="247"/>
    </row>
    <row r="2" spans="1:7" ht="22.7" hidden="1" customHeight="1" x14ac:dyDescent="0.2"/>
    <row r="3" spans="1:7" ht="12.75" hidden="1" customHeight="1" x14ac:dyDescent="0.2"/>
    <row r="4" spans="1:7" ht="12.75" customHeight="1" x14ac:dyDescent="0.2"/>
    <row r="5" spans="1:7" ht="75.75" customHeight="1" x14ac:dyDescent="0.2">
      <c r="A5" s="44" t="s">
        <v>52</v>
      </c>
      <c r="B5" s="45" t="s">
        <v>53</v>
      </c>
      <c r="C5" s="45" t="s">
        <v>54</v>
      </c>
      <c r="D5" s="45" t="s">
        <v>134</v>
      </c>
      <c r="E5" s="45" t="s">
        <v>135</v>
      </c>
      <c r="F5" s="45" t="s">
        <v>136</v>
      </c>
    </row>
    <row r="6" spans="1:7" x14ac:dyDescent="0.2">
      <c r="A6" s="44">
        <v>1</v>
      </c>
      <c r="B6" s="45">
        <v>2</v>
      </c>
      <c r="C6" s="44">
        <v>3</v>
      </c>
      <c r="D6" s="44"/>
      <c r="E6" s="44">
        <v>5</v>
      </c>
      <c r="F6" s="44">
        <v>6</v>
      </c>
    </row>
    <row r="7" spans="1:7" ht="15.75" x14ac:dyDescent="0.2">
      <c r="A7" s="190" t="s">
        <v>288</v>
      </c>
      <c r="B7" s="45" t="s">
        <v>289</v>
      </c>
      <c r="C7" s="159" t="s">
        <v>364</v>
      </c>
      <c r="D7" s="191">
        <v>66158</v>
      </c>
      <c r="E7" s="192" t="s">
        <v>301</v>
      </c>
      <c r="F7" s="159"/>
    </row>
    <row r="8" spans="1:7" ht="15.75" x14ac:dyDescent="0.2">
      <c r="A8" s="190" t="s">
        <v>290</v>
      </c>
      <c r="B8" s="45" t="s">
        <v>291</v>
      </c>
      <c r="C8" s="159" t="s">
        <v>364</v>
      </c>
      <c r="D8" s="191">
        <v>15282</v>
      </c>
      <c r="E8" s="192" t="s">
        <v>301</v>
      </c>
      <c r="F8" s="159"/>
    </row>
    <row r="9" spans="1:7" s="51" customFormat="1" ht="29.25" customHeight="1" x14ac:dyDescent="0.2">
      <c r="A9" s="190" t="s">
        <v>292</v>
      </c>
      <c r="B9" s="45" t="s">
        <v>293</v>
      </c>
      <c r="C9" s="159" t="s">
        <v>364</v>
      </c>
      <c r="D9" s="191">
        <v>12915</v>
      </c>
      <c r="E9" s="192" t="s">
        <v>301</v>
      </c>
      <c r="F9" s="159"/>
      <c r="G9" s="52"/>
    </row>
    <row r="10" spans="1:7" ht="15.75" x14ac:dyDescent="0.2">
      <c r="A10" s="190" t="s">
        <v>294</v>
      </c>
      <c r="B10" s="45" t="s">
        <v>295</v>
      </c>
      <c r="C10" s="159" t="s">
        <v>364</v>
      </c>
      <c r="D10" s="191">
        <v>22388</v>
      </c>
      <c r="E10" s="192" t="s">
        <v>301</v>
      </c>
      <c r="F10" s="159"/>
    </row>
    <row r="11" spans="1:7" ht="15.75" x14ac:dyDescent="0.2">
      <c r="A11" s="190" t="s">
        <v>296</v>
      </c>
      <c r="B11" s="45" t="s">
        <v>297</v>
      </c>
      <c r="C11" s="159" t="s">
        <v>364</v>
      </c>
      <c r="D11" s="191">
        <v>19972</v>
      </c>
      <c r="E11" s="192" t="s">
        <v>301</v>
      </c>
      <c r="F11" s="159"/>
    </row>
    <row r="12" spans="1:7" ht="15.75" x14ac:dyDescent="0.2">
      <c r="A12" s="190" t="s">
        <v>298</v>
      </c>
      <c r="B12" s="45" t="s">
        <v>299</v>
      </c>
      <c r="C12" s="159" t="s">
        <v>364</v>
      </c>
      <c r="D12" s="192">
        <v>18</v>
      </c>
      <c r="E12" s="192" t="s">
        <v>301</v>
      </c>
      <c r="F12" s="159"/>
    </row>
    <row r="13" spans="1:7" ht="13.7" customHeight="1" x14ac:dyDescent="0.2">
      <c r="A13" s="248" t="s">
        <v>302</v>
      </c>
      <c r="B13" s="248"/>
      <c r="C13" s="248"/>
      <c r="D13" s="191">
        <f>SUM(D7:D12)</f>
        <v>136733</v>
      </c>
      <c r="E13" s="193"/>
      <c r="F13" s="193"/>
    </row>
    <row r="16" spans="1:7" x14ac:dyDescent="0.2">
      <c r="A16" s="246"/>
      <c r="B16" s="246"/>
      <c r="C16" s="246"/>
      <c r="D16" s="246"/>
      <c r="E16" s="246"/>
      <c r="F16" s="246"/>
    </row>
  </sheetData>
  <mergeCells count="3">
    <mergeCell ref="A1:F1"/>
    <mergeCell ref="A13:C13"/>
    <mergeCell ref="A16:F16"/>
  </mergeCells>
  <pageMargins left="0.51181102362204722" right="0.51181102362204722" top="0.15748031496062992" bottom="0.1574803149606299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3" sqref="B13:H13"/>
    </sheetView>
  </sheetViews>
  <sheetFormatPr defaultRowHeight="15" x14ac:dyDescent="0.25"/>
  <cols>
    <col min="2" max="2" width="19.85546875" customWidth="1"/>
    <col min="3" max="3" width="16.5703125" customWidth="1"/>
    <col min="4" max="4" width="13.42578125" customWidth="1"/>
    <col min="5" max="5" width="18" customWidth="1"/>
    <col min="6" max="6" width="18.85546875" customWidth="1"/>
    <col min="7" max="7" width="19.28515625" customWidth="1"/>
    <col min="8" max="8" width="14.42578125" customWidth="1"/>
  </cols>
  <sheetData>
    <row r="1" spans="1:8" ht="27" customHeight="1" x14ac:dyDescent="0.25">
      <c r="A1" s="249" t="s">
        <v>137</v>
      </c>
      <c r="B1" s="249"/>
      <c r="C1" s="249"/>
      <c r="D1" s="249"/>
      <c r="E1" s="249"/>
      <c r="F1" s="249"/>
      <c r="G1" s="249"/>
      <c r="H1" s="249"/>
    </row>
    <row r="2" spans="1:8" ht="15.75" thickBot="1" x14ac:dyDescent="0.3">
      <c r="A2" s="3"/>
      <c r="B2" s="2"/>
      <c r="C2" s="2"/>
      <c r="D2" s="2"/>
      <c r="E2" s="2"/>
      <c r="F2" s="2"/>
      <c r="G2" s="2"/>
      <c r="H2" s="2"/>
    </row>
    <row r="3" spans="1:8" ht="42" customHeight="1" thickBot="1" x14ac:dyDescent="0.3">
      <c r="A3" s="227" t="s">
        <v>78</v>
      </c>
      <c r="B3" s="227" t="s">
        <v>88</v>
      </c>
      <c r="C3" s="227" t="s">
        <v>89</v>
      </c>
      <c r="D3" s="250" t="s">
        <v>87</v>
      </c>
      <c r="E3" s="208" t="s">
        <v>84</v>
      </c>
      <c r="F3" s="209"/>
      <c r="G3" s="227" t="s">
        <v>85</v>
      </c>
      <c r="H3" s="227" t="s">
        <v>86</v>
      </c>
    </row>
    <row r="4" spans="1:8" ht="79.5" customHeight="1" thickBot="1" x14ac:dyDescent="0.3">
      <c r="A4" s="228"/>
      <c r="B4" s="228"/>
      <c r="C4" s="228"/>
      <c r="D4" s="251"/>
      <c r="E4" s="195" t="s">
        <v>90</v>
      </c>
      <c r="F4" s="195" t="s">
        <v>91</v>
      </c>
      <c r="G4" s="228"/>
      <c r="H4" s="228"/>
    </row>
    <row r="5" spans="1:8" ht="15.75" thickBot="1" x14ac:dyDescent="0.3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38.25" customHeight="1" thickBot="1" x14ac:dyDescent="0.3">
      <c r="A6" s="133">
        <v>1</v>
      </c>
      <c r="B6" s="134" t="s">
        <v>145</v>
      </c>
      <c r="C6" s="9">
        <v>130</v>
      </c>
      <c r="D6" s="85">
        <v>76831.66</v>
      </c>
      <c r="E6" s="85">
        <v>77979.61</v>
      </c>
      <c r="F6" s="85"/>
      <c r="G6" s="85">
        <f>D6-E6</f>
        <v>-1147.9499999999971</v>
      </c>
      <c r="H6" s="85"/>
    </row>
    <row r="7" spans="1:8" ht="24" customHeight="1" thickBot="1" x14ac:dyDescent="0.3">
      <c r="A7" s="136">
        <v>2</v>
      </c>
      <c r="B7" s="137" t="s">
        <v>280</v>
      </c>
      <c r="C7" s="6">
        <v>180</v>
      </c>
      <c r="D7" s="85">
        <v>1280293.1399999999</v>
      </c>
      <c r="E7" s="85">
        <v>1340365.75</v>
      </c>
      <c r="F7" s="85"/>
      <c r="G7" s="85">
        <f>D7-E7</f>
        <v>-60072.610000000102</v>
      </c>
      <c r="H7" s="85"/>
    </row>
    <row r="8" spans="1:8" ht="39.75" customHeight="1" thickBot="1" x14ac:dyDescent="0.3">
      <c r="A8" s="20"/>
      <c r="B8" s="194" t="s">
        <v>277</v>
      </c>
      <c r="C8" s="10">
        <v>180</v>
      </c>
      <c r="D8" s="85">
        <v>107216.1</v>
      </c>
      <c r="E8" s="85">
        <v>107216.1</v>
      </c>
      <c r="F8" s="85"/>
      <c r="G8" s="85">
        <f t="shared" ref="G8:G9" si="0">D8-E8</f>
        <v>0</v>
      </c>
      <c r="H8" s="85"/>
    </row>
    <row r="9" spans="1:8" ht="36" customHeight="1" thickBot="1" x14ac:dyDescent="0.3">
      <c r="A9" s="132"/>
      <c r="B9" s="194" t="s">
        <v>279</v>
      </c>
      <c r="C9" s="9">
        <v>180</v>
      </c>
      <c r="D9" s="85">
        <v>102555.31</v>
      </c>
      <c r="E9" s="85">
        <v>102554.18</v>
      </c>
      <c r="F9" s="85"/>
      <c r="G9" s="85">
        <f t="shared" si="0"/>
        <v>1.1300000000046566</v>
      </c>
      <c r="H9" s="85"/>
    </row>
    <row r="10" spans="1:8" ht="33.75" customHeight="1" thickBot="1" x14ac:dyDescent="0.3">
      <c r="A10" s="132"/>
      <c r="B10" s="10" t="s">
        <v>278</v>
      </c>
      <c r="C10" s="9">
        <v>180</v>
      </c>
      <c r="D10" s="85">
        <v>1070521.73</v>
      </c>
      <c r="E10" s="85">
        <v>1130595.47</v>
      </c>
      <c r="F10" s="85"/>
      <c r="G10" s="85">
        <f>D10-E10</f>
        <v>-60073.739999999991</v>
      </c>
      <c r="H10" s="85"/>
    </row>
    <row r="11" spans="1:8" ht="15.75" thickBot="1" x14ac:dyDescent="0.3">
      <c r="A11" s="138" t="s">
        <v>32</v>
      </c>
      <c r="B11" s="139" t="s">
        <v>146</v>
      </c>
      <c r="C11" s="140" t="s">
        <v>146</v>
      </c>
      <c r="D11" s="135">
        <f>D6+D7</f>
        <v>1357124.7999999998</v>
      </c>
      <c r="E11" s="135">
        <f t="shared" ref="E11:H11" si="1">E6+E7</f>
        <v>1418345.36</v>
      </c>
      <c r="F11" s="135">
        <f t="shared" si="1"/>
        <v>0</v>
      </c>
      <c r="G11" s="135">
        <f t="shared" si="1"/>
        <v>-61220.5600000001</v>
      </c>
      <c r="H11" s="135">
        <f t="shared" si="1"/>
        <v>0</v>
      </c>
    </row>
    <row r="12" spans="1:8" x14ac:dyDescent="0.25">
      <c r="A12" s="29"/>
      <c r="B12" s="29"/>
      <c r="C12" s="29"/>
      <c r="D12" s="29"/>
      <c r="E12" s="29"/>
      <c r="F12" s="29"/>
      <c r="G12" s="29"/>
      <c r="H12" s="29"/>
    </row>
    <row r="13" spans="1:8" x14ac:dyDescent="0.25">
      <c r="A13" s="197"/>
      <c r="B13" s="236"/>
      <c r="C13" s="236"/>
      <c r="D13" s="236"/>
      <c r="E13" s="236"/>
      <c r="F13" s="236"/>
      <c r="G13" s="236"/>
      <c r="H13" s="236"/>
    </row>
    <row r="14" spans="1:8" x14ac:dyDescent="0.25">
      <c r="B14" s="27"/>
    </row>
    <row r="15" spans="1:8" x14ac:dyDescent="0.25">
      <c r="D15" s="141"/>
      <c r="E15" s="141"/>
    </row>
  </sheetData>
  <mergeCells count="9">
    <mergeCell ref="B13:H13"/>
    <mergeCell ref="A1:H1"/>
    <mergeCell ref="E3:F3"/>
    <mergeCell ref="A3:A4"/>
    <mergeCell ref="B3:B4"/>
    <mergeCell ref="C3:C4"/>
    <mergeCell ref="D3:D4"/>
    <mergeCell ref="G3:G4"/>
    <mergeCell ref="H3:H4"/>
  </mergeCells>
  <pageMargins left="0.51181102362204722" right="0.51181102362204722" top="0.35433070866141736" bottom="0.35433070866141736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0"/>
  <sheetViews>
    <sheetView topLeftCell="A58" workbookViewId="0">
      <selection activeCell="C80" sqref="C80:I80"/>
    </sheetView>
  </sheetViews>
  <sheetFormatPr defaultColWidth="9.140625" defaultRowHeight="12.75" x14ac:dyDescent="0.2"/>
  <cols>
    <col min="1" max="2" width="9.140625" style="29"/>
    <col min="3" max="3" width="29.7109375" style="198" customWidth="1"/>
    <col min="4" max="4" width="18.140625" style="29" customWidth="1"/>
    <col min="5" max="5" width="16.42578125" style="29" customWidth="1"/>
    <col min="6" max="6" width="19.42578125" style="29" customWidth="1"/>
    <col min="7" max="7" width="12.28515625" style="29" customWidth="1"/>
    <col min="8" max="8" width="16.85546875" style="29" customWidth="1"/>
    <col min="9" max="9" width="12.7109375" style="29" customWidth="1"/>
    <col min="10" max="16384" width="9.140625" style="29"/>
  </cols>
  <sheetData>
    <row r="1" spans="2:25" x14ac:dyDescent="0.2">
      <c r="B1" s="249" t="s">
        <v>140</v>
      </c>
      <c r="C1" s="249"/>
      <c r="D1" s="249"/>
      <c r="E1" s="249"/>
      <c r="F1" s="249"/>
      <c r="G1" s="249"/>
      <c r="H1" s="249"/>
      <c r="I1" s="249"/>
    </row>
    <row r="2" spans="2:25" ht="13.5" thickBot="1" x14ac:dyDescent="0.25"/>
    <row r="3" spans="2:25" ht="45.75" customHeight="1" thickBot="1" x14ac:dyDescent="0.25">
      <c r="B3" s="227" t="s">
        <v>78</v>
      </c>
      <c r="C3" s="252" t="s">
        <v>244</v>
      </c>
      <c r="D3" s="227" t="s">
        <v>245</v>
      </c>
      <c r="E3" s="250" t="s">
        <v>93</v>
      </c>
      <c r="F3" s="208" t="s">
        <v>92</v>
      </c>
      <c r="G3" s="209"/>
      <c r="H3" s="227" t="s">
        <v>94</v>
      </c>
      <c r="I3" s="227" t="s">
        <v>86</v>
      </c>
    </row>
    <row r="4" spans="2:25" ht="83.25" customHeight="1" thickBot="1" x14ac:dyDescent="0.25">
      <c r="B4" s="228"/>
      <c r="C4" s="253"/>
      <c r="D4" s="228"/>
      <c r="E4" s="251"/>
      <c r="F4" s="9" t="s">
        <v>90</v>
      </c>
      <c r="G4" s="9" t="s">
        <v>91</v>
      </c>
      <c r="H4" s="228"/>
      <c r="I4" s="228"/>
    </row>
    <row r="5" spans="2:25" x14ac:dyDescent="0.2">
      <c r="B5" s="87">
        <v>1</v>
      </c>
      <c r="C5" s="199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</row>
    <row r="6" spans="2:25" ht="36.75" customHeight="1" x14ac:dyDescent="0.2">
      <c r="B6" s="142">
        <v>1</v>
      </c>
      <c r="C6" s="200" t="s">
        <v>266</v>
      </c>
      <c r="D6" s="128" t="s">
        <v>267</v>
      </c>
      <c r="E6" s="129">
        <f>E7+E11+E18+E19</f>
        <v>79500</v>
      </c>
      <c r="F6" s="129">
        <f>F7+F11+F18+F19</f>
        <v>77441.88</v>
      </c>
      <c r="G6" s="129"/>
      <c r="H6" s="129">
        <f>E6-F6</f>
        <v>2058.1199999999953</v>
      </c>
      <c r="I6" s="89"/>
    </row>
    <row r="7" spans="2:25" ht="39" customHeight="1" x14ac:dyDescent="0.2">
      <c r="B7" s="89"/>
      <c r="C7" s="201" t="s">
        <v>338</v>
      </c>
      <c r="D7" s="120" t="s">
        <v>255</v>
      </c>
      <c r="E7" s="125">
        <v>45955</v>
      </c>
      <c r="F7" s="125">
        <v>45849.599999999999</v>
      </c>
      <c r="G7" s="126"/>
      <c r="H7" s="64">
        <f t="shared" ref="H7:H23" si="0">E7-F7</f>
        <v>105.40000000000146</v>
      </c>
      <c r="I7" s="123"/>
      <c r="J7" s="122"/>
      <c r="K7" s="122"/>
      <c r="L7" s="122"/>
      <c r="M7" s="122"/>
      <c r="N7" s="122"/>
      <c r="O7" s="122"/>
      <c r="P7" s="118"/>
      <c r="Q7" s="118"/>
      <c r="R7" s="118"/>
      <c r="S7" s="118"/>
      <c r="T7" s="118"/>
      <c r="U7" s="118"/>
      <c r="V7" s="118"/>
      <c r="W7" s="118"/>
      <c r="X7" s="119"/>
      <c r="Y7" s="119"/>
    </row>
    <row r="8" spans="2:25" ht="25.5" x14ac:dyDescent="0.2">
      <c r="B8" s="89"/>
      <c r="C8" s="201" t="s">
        <v>358</v>
      </c>
      <c r="D8" s="120" t="s">
        <v>256</v>
      </c>
      <c r="E8" s="125">
        <v>35425</v>
      </c>
      <c r="F8" s="125">
        <v>35425</v>
      </c>
      <c r="G8" s="126"/>
      <c r="H8" s="64">
        <f t="shared" si="0"/>
        <v>0</v>
      </c>
      <c r="I8" s="123"/>
      <c r="J8" s="122"/>
      <c r="K8" s="122"/>
      <c r="L8" s="122"/>
      <c r="M8" s="122"/>
      <c r="N8" s="122"/>
      <c r="O8" s="122"/>
      <c r="P8" s="118"/>
      <c r="Q8" s="118"/>
      <c r="R8" s="118"/>
      <c r="S8" s="118"/>
      <c r="T8" s="118"/>
      <c r="U8" s="118"/>
      <c r="V8" s="118"/>
      <c r="W8" s="118"/>
      <c r="X8" s="119"/>
      <c r="Y8" s="119"/>
    </row>
    <row r="9" spans="2:25" x14ac:dyDescent="0.2">
      <c r="B9" s="89"/>
      <c r="C9" s="201" t="s">
        <v>340</v>
      </c>
      <c r="D9" s="120" t="s">
        <v>257</v>
      </c>
      <c r="E9" s="125">
        <v>128</v>
      </c>
      <c r="F9" s="125">
        <v>22.6</v>
      </c>
      <c r="G9" s="126"/>
      <c r="H9" s="64">
        <f t="shared" si="0"/>
        <v>105.4</v>
      </c>
      <c r="I9" s="123"/>
      <c r="J9" s="122"/>
      <c r="K9" s="122"/>
      <c r="L9" s="122"/>
      <c r="M9" s="122"/>
      <c r="N9" s="122"/>
      <c r="O9" s="122"/>
      <c r="P9" s="118"/>
      <c r="Q9" s="118"/>
      <c r="R9" s="118"/>
      <c r="S9" s="118"/>
      <c r="T9" s="118"/>
      <c r="U9" s="118"/>
      <c r="V9" s="118"/>
      <c r="W9" s="118"/>
      <c r="X9" s="119"/>
      <c r="Y9" s="119"/>
    </row>
    <row r="10" spans="2:25" ht="27.75" customHeight="1" x14ac:dyDescent="0.2">
      <c r="B10" s="89"/>
      <c r="C10" s="201" t="s">
        <v>351</v>
      </c>
      <c r="D10" s="120" t="s">
        <v>258</v>
      </c>
      <c r="E10" s="125">
        <v>10402</v>
      </c>
      <c r="F10" s="125">
        <v>10402</v>
      </c>
      <c r="G10" s="126"/>
      <c r="H10" s="64">
        <f t="shared" si="0"/>
        <v>0</v>
      </c>
      <c r="I10" s="123"/>
      <c r="J10" s="122"/>
      <c r="K10" s="122"/>
      <c r="L10" s="122"/>
      <c r="M10" s="122"/>
      <c r="N10" s="122"/>
      <c r="O10" s="122"/>
      <c r="P10" s="118"/>
      <c r="Q10" s="118"/>
      <c r="R10" s="118"/>
      <c r="S10" s="118"/>
      <c r="T10" s="118"/>
      <c r="U10" s="118"/>
      <c r="V10" s="118"/>
      <c r="W10" s="118"/>
      <c r="X10" s="119"/>
      <c r="Y10" s="119"/>
    </row>
    <row r="11" spans="2:25" x14ac:dyDescent="0.2">
      <c r="B11" s="89"/>
      <c r="C11" s="201" t="s">
        <v>246</v>
      </c>
      <c r="D11" s="120" t="s">
        <v>259</v>
      </c>
      <c r="E11" s="125">
        <v>9054</v>
      </c>
      <c r="F11" s="125">
        <v>8474.34</v>
      </c>
      <c r="G11" s="126"/>
      <c r="H11" s="64">
        <f t="shared" si="0"/>
        <v>579.65999999999985</v>
      </c>
      <c r="I11" s="123"/>
      <c r="J11" s="122"/>
      <c r="K11" s="122"/>
      <c r="L11" s="122"/>
      <c r="M11" s="122"/>
      <c r="N11" s="122"/>
      <c r="O11" s="122"/>
      <c r="P11" s="118"/>
      <c r="Q11" s="118"/>
      <c r="R11" s="118"/>
      <c r="S11" s="118"/>
      <c r="T11" s="118"/>
      <c r="U11" s="118"/>
      <c r="V11" s="118"/>
      <c r="W11" s="118"/>
      <c r="X11" s="119"/>
      <c r="Y11" s="119"/>
    </row>
    <row r="12" spans="2:25" ht="25.5" x14ac:dyDescent="0.2">
      <c r="B12" s="89"/>
      <c r="C12" s="201" t="s">
        <v>356</v>
      </c>
      <c r="D12" s="120" t="s">
        <v>260</v>
      </c>
      <c r="E12" s="125">
        <v>204</v>
      </c>
      <c r="F12" s="125">
        <v>83.94</v>
      </c>
      <c r="G12" s="126"/>
      <c r="H12" s="64">
        <f t="shared" si="0"/>
        <v>120.06</v>
      </c>
      <c r="I12" s="123"/>
      <c r="J12" s="122"/>
      <c r="K12" s="122"/>
      <c r="L12" s="122"/>
      <c r="M12" s="122"/>
      <c r="N12" s="122"/>
      <c r="O12" s="122"/>
      <c r="P12" s="118"/>
      <c r="Q12" s="118"/>
      <c r="R12" s="118"/>
      <c r="S12" s="118"/>
      <c r="T12" s="118"/>
      <c r="U12" s="118"/>
      <c r="V12" s="118"/>
      <c r="W12" s="118"/>
      <c r="X12" s="119"/>
      <c r="Y12" s="119"/>
    </row>
    <row r="13" spans="2:25" x14ac:dyDescent="0.2">
      <c r="B13" s="89"/>
      <c r="C13" s="201" t="s">
        <v>348</v>
      </c>
      <c r="D13" s="120" t="s">
        <v>261</v>
      </c>
      <c r="E13" s="125">
        <v>190</v>
      </c>
      <c r="F13" s="125">
        <v>143.09</v>
      </c>
      <c r="G13" s="126"/>
      <c r="H13" s="64">
        <f t="shared" si="0"/>
        <v>46.91</v>
      </c>
      <c r="I13" s="123"/>
      <c r="J13" s="122"/>
      <c r="K13" s="122"/>
      <c r="L13" s="122"/>
      <c r="M13" s="122"/>
      <c r="N13" s="122"/>
      <c r="O13" s="122"/>
      <c r="P13" s="118"/>
      <c r="Q13" s="118"/>
      <c r="R13" s="118"/>
      <c r="S13" s="118"/>
      <c r="T13" s="118"/>
      <c r="U13" s="118"/>
      <c r="V13" s="118"/>
      <c r="W13" s="118"/>
      <c r="X13" s="119"/>
      <c r="Y13" s="119"/>
    </row>
    <row r="14" spans="2:25" ht="18" customHeight="1" x14ac:dyDescent="0.2">
      <c r="B14" s="89"/>
      <c r="C14" s="201" t="s">
        <v>347</v>
      </c>
      <c r="D14" s="120" t="s">
        <v>262</v>
      </c>
      <c r="E14" s="125">
        <v>2549</v>
      </c>
      <c r="F14" s="125">
        <v>2200</v>
      </c>
      <c r="G14" s="126"/>
      <c r="H14" s="64">
        <f t="shared" si="0"/>
        <v>349</v>
      </c>
      <c r="I14" s="123"/>
      <c r="J14" s="122"/>
      <c r="K14" s="122"/>
      <c r="L14" s="122"/>
      <c r="M14" s="122"/>
      <c r="N14" s="122"/>
      <c r="O14" s="122"/>
      <c r="P14" s="118"/>
      <c r="Q14" s="118"/>
      <c r="R14" s="118"/>
      <c r="S14" s="118"/>
      <c r="T14" s="118"/>
      <c r="U14" s="118"/>
      <c r="V14" s="118"/>
      <c r="W14" s="118"/>
      <c r="X14" s="119"/>
      <c r="Y14" s="119"/>
    </row>
    <row r="15" spans="2:25" ht="29.25" customHeight="1" x14ac:dyDescent="0.2">
      <c r="B15" s="89"/>
      <c r="C15" s="201" t="s">
        <v>346</v>
      </c>
      <c r="D15" s="120" t="s">
        <v>263</v>
      </c>
      <c r="E15" s="125">
        <v>0</v>
      </c>
      <c r="F15" s="125">
        <v>0</v>
      </c>
      <c r="G15" s="126"/>
      <c r="H15" s="64">
        <f t="shared" si="0"/>
        <v>0</v>
      </c>
      <c r="I15" s="123"/>
      <c r="J15" s="122"/>
      <c r="K15" s="122"/>
      <c r="L15" s="122"/>
      <c r="M15" s="122"/>
      <c r="N15" s="122"/>
      <c r="O15" s="122"/>
      <c r="P15" s="118"/>
      <c r="Q15" s="118"/>
      <c r="R15" s="118"/>
      <c r="S15" s="118"/>
      <c r="T15" s="118"/>
      <c r="U15" s="118"/>
      <c r="V15" s="118"/>
      <c r="W15" s="118"/>
      <c r="X15" s="119"/>
      <c r="Y15" s="119"/>
    </row>
    <row r="16" spans="2:25" ht="25.5" x14ac:dyDescent="0.2">
      <c r="B16" s="89"/>
      <c r="C16" s="201" t="s">
        <v>345</v>
      </c>
      <c r="D16" s="120" t="s">
        <v>264</v>
      </c>
      <c r="E16" s="125">
        <v>2246</v>
      </c>
      <c r="F16" s="125">
        <v>2218.3000000000002</v>
      </c>
      <c r="G16" s="126"/>
      <c r="H16" s="64">
        <f t="shared" si="0"/>
        <v>27.699999999999818</v>
      </c>
      <c r="I16" s="123"/>
      <c r="J16" s="122"/>
      <c r="K16" s="122"/>
      <c r="L16" s="122"/>
      <c r="M16" s="122"/>
      <c r="N16" s="122"/>
      <c r="O16" s="122"/>
      <c r="P16" s="118"/>
      <c r="Q16" s="118"/>
      <c r="R16" s="118"/>
      <c r="S16" s="118"/>
      <c r="T16" s="118"/>
      <c r="U16" s="118"/>
      <c r="V16" s="118"/>
      <c r="W16" s="118"/>
      <c r="X16" s="119"/>
      <c r="Y16" s="119"/>
    </row>
    <row r="17" spans="2:25" x14ac:dyDescent="0.2">
      <c r="B17" s="89"/>
      <c r="C17" s="201" t="s">
        <v>362</v>
      </c>
      <c r="D17" s="120" t="s">
        <v>265</v>
      </c>
      <c r="E17" s="125">
        <v>3865</v>
      </c>
      <c r="F17" s="125">
        <v>3829.01</v>
      </c>
      <c r="G17" s="126"/>
      <c r="H17" s="64">
        <f t="shared" si="0"/>
        <v>35.989999999999782</v>
      </c>
      <c r="I17" s="123"/>
      <c r="J17" s="122"/>
      <c r="K17" s="122"/>
      <c r="L17" s="122"/>
      <c r="M17" s="122"/>
      <c r="N17" s="122"/>
      <c r="O17" s="122"/>
      <c r="P17" s="118"/>
      <c r="Q17" s="118"/>
      <c r="R17" s="118"/>
      <c r="S17" s="118"/>
      <c r="T17" s="118"/>
      <c r="U17" s="118"/>
      <c r="V17" s="118"/>
      <c r="W17" s="118"/>
      <c r="X17" s="119"/>
      <c r="Y17" s="119"/>
    </row>
    <row r="18" spans="2:25" x14ac:dyDescent="0.2">
      <c r="B18" s="89"/>
      <c r="C18" s="202" t="s">
        <v>268</v>
      </c>
      <c r="D18" s="121" t="s">
        <v>270</v>
      </c>
      <c r="E18" s="126">
        <v>610</v>
      </c>
      <c r="F18" s="126">
        <v>360.78</v>
      </c>
      <c r="G18" s="126"/>
      <c r="H18" s="64">
        <f t="shared" si="0"/>
        <v>249.22000000000003</v>
      </c>
      <c r="I18" s="123"/>
      <c r="J18" s="122"/>
      <c r="K18" s="122"/>
      <c r="L18" s="122"/>
      <c r="M18" s="122"/>
      <c r="N18" s="122"/>
      <c r="O18" s="124"/>
      <c r="P18" s="124"/>
      <c r="Q18" s="124"/>
      <c r="R18" s="124"/>
      <c r="S18" s="124"/>
      <c r="T18" s="124"/>
      <c r="U18" s="124"/>
      <c r="V18" s="124"/>
      <c r="W18" s="124"/>
      <c r="X18" s="119"/>
      <c r="Y18" s="119"/>
    </row>
    <row r="19" spans="2:25" ht="29.25" customHeight="1" x14ac:dyDescent="0.2">
      <c r="B19" s="89"/>
      <c r="C19" s="202" t="s">
        <v>269</v>
      </c>
      <c r="D19" s="121" t="s">
        <v>271</v>
      </c>
      <c r="E19" s="126">
        <v>23881</v>
      </c>
      <c r="F19" s="126">
        <v>22757.16</v>
      </c>
      <c r="G19" s="126"/>
      <c r="H19" s="64">
        <f t="shared" si="0"/>
        <v>1123.8400000000001</v>
      </c>
      <c r="I19" s="123"/>
      <c r="J19" s="122"/>
      <c r="K19" s="122"/>
      <c r="L19" s="122"/>
      <c r="M19" s="122"/>
      <c r="N19" s="122"/>
      <c r="O19" s="124"/>
      <c r="P19" s="124"/>
      <c r="Q19" s="124"/>
      <c r="R19" s="124"/>
      <c r="S19" s="124"/>
      <c r="T19" s="124"/>
      <c r="U19" s="124"/>
      <c r="V19" s="124"/>
      <c r="W19" s="124"/>
      <c r="X19" s="119"/>
      <c r="Y19" s="119"/>
    </row>
    <row r="20" spans="2:25" ht="25.5" x14ac:dyDescent="0.2">
      <c r="B20" s="89"/>
      <c r="C20" s="202" t="s">
        <v>334</v>
      </c>
      <c r="D20" s="121" t="s">
        <v>272</v>
      </c>
      <c r="E20" s="126">
        <v>3893</v>
      </c>
      <c r="F20" s="126">
        <v>3751.89</v>
      </c>
      <c r="G20" s="126"/>
      <c r="H20" s="64">
        <f t="shared" si="0"/>
        <v>141.11000000000013</v>
      </c>
      <c r="I20" s="123"/>
      <c r="J20" s="122"/>
      <c r="K20" s="122"/>
      <c r="L20" s="122"/>
      <c r="M20" s="122"/>
      <c r="N20" s="122"/>
      <c r="O20" s="124"/>
      <c r="P20" s="124"/>
      <c r="Q20" s="124"/>
      <c r="R20" s="124"/>
      <c r="S20" s="124"/>
      <c r="T20" s="124"/>
      <c r="U20" s="124"/>
      <c r="V20" s="124"/>
      <c r="W20" s="124"/>
      <c r="X20" s="119"/>
      <c r="Y20" s="119"/>
    </row>
    <row r="21" spans="2:25" ht="21" customHeight="1" x14ac:dyDescent="0.2">
      <c r="B21" s="89"/>
      <c r="C21" s="202" t="s">
        <v>335</v>
      </c>
      <c r="D21" s="121" t="s">
        <v>273</v>
      </c>
      <c r="E21" s="126">
        <v>0</v>
      </c>
      <c r="F21" s="126">
        <v>0</v>
      </c>
      <c r="G21" s="126"/>
      <c r="H21" s="64">
        <f t="shared" si="0"/>
        <v>0</v>
      </c>
      <c r="I21" s="123"/>
      <c r="J21" s="122"/>
      <c r="K21" s="122"/>
      <c r="L21" s="122"/>
      <c r="M21" s="122"/>
      <c r="N21" s="122"/>
      <c r="O21" s="124"/>
      <c r="P21" s="124"/>
      <c r="Q21" s="124"/>
      <c r="R21" s="124"/>
      <c r="S21" s="124"/>
      <c r="T21" s="124"/>
      <c r="U21" s="124"/>
      <c r="V21" s="124"/>
      <c r="W21" s="124"/>
      <c r="X21" s="119"/>
      <c r="Y21" s="119"/>
    </row>
    <row r="22" spans="2:25" ht="21.75" customHeight="1" x14ac:dyDescent="0.2">
      <c r="B22" s="89"/>
      <c r="C22" s="202" t="s">
        <v>336</v>
      </c>
      <c r="D22" s="121" t="s">
        <v>274</v>
      </c>
      <c r="E22" s="126">
        <v>0</v>
      </c>
      <c r="F22" s="126">
        <v>0</v>
      </c>
      <c r="G22" s="126"/>
      <c r="H22" s="64">
        <f t="shared" si="0"/>
        <v>0</v>
      </c>
      <c r="I22" s="123"/>
      <c r="J22" s="122"/>
      <c r="K22" s="122"/>
      <c r="L22" s="122"/>
      <c r="M22" s="122"/>
      <c r="N22" s="122"/>
      <c r="O22" s="124"/>
      <c r="P22" s="124"/>
      <c r="Q22" s="124"/>
      <c r="R22" s="124"/>
      <c r="S22" s="124"/>
      <c r="T22" s="124"/>
      <c r="U22" s="124"/>
      <c r="V22" s="124"/>
      <c r="W22" s="124"/>
      <c r="X22" s="119"/>
      <c r="Y22" s="119"/>
    </row>
    <row r="23" spans="2:25" x14ac:dyDescent="0.2">
      <c r="B23" s="89"/>
      <c r="C23" s="202" t="s">
        <v>337</v>
      </c>
      <c r="D23" s="121" t="s">
        <v>275</v>
      </c>
      <c r="E23" s="126">
        <v>19988</v>
      </c>
      <c r="F23" s="126">
        <v>19005.27</v>
      </c>
      <c r="G23" s="126"/>
      <c r="H23" s="64">
        <f t="shared" si="0"/>
        <v>982.72999999999956</v>
      </c>
      <c r="I23" s="123"/>
      <c r="J23" s="122"/>
      <c r="K23" s="122"/>
      <c r="L23" s="122"/>
      <c r="M23" s="122"/>
      <c r="N23" s="122"/>
      <c r="O23" s="124"/>
      <c r="P23" s="124"/>
      <c r="Q23" s="124"/>
      <c r="R23" s="124"/>
      <c r="S23" s="124"/>
      <c r="T23" s="124"/>
      <c r="U23" s="124"/>
      <c r="V23" s="124"/>
      <c r="W23" s="124"/>
      <c r="X23" s="119"/>
      <c r="Y23" s="119"/>
    </row>
    <row r="24" spans="2:25" ht="43.5" customHeight="1" x14ac:dyDescent="0.2">
      <c r="B24" s="142">
        <v>2</v>
      </c>
      <c r="C24" s="200" t="s">
        <v>333</v>
      </c>
      <c r="D24" s="128" t="s">
        <v>267</v>
      </c>
      <c r="E24" s="129">
        <f>E25+E29+E36+E37</f>
        <v>107236.93999999999</v>
      </c>
      <c r="F24" s="129">
        <f>F25+F29+F36+F37</f>
        <v>104610.88999999998</v>
      </c>
      <c r="G24" s="127"/>
      <c r="H24" s="129">
        <f>E24-F24</f>
        <v>2626.0500000000029</v>
      </c>
      <c r="I24" s="117"/>
    </row>
    <row r="25" spans="2:25" ht="39" customHeight="1" x14ac:dyDescent="0.2">
      <c r="B25" s="88"/>
      <c r="C25" s="201" t="s">
        <v>338</v>
      </c>
      <c r="D25" s="120" t="s">
        <v>255</v>
      </c>
      <c r="E25" s="63">
        <v>32675.26</v>
      </c>
      <c r="F25" s="63">
        <v>32011.01</v>
      </c>
      <c r="G25" s="63"/>
      <c r="H25" s="64">
        <f t="shared" ref="H25:H41" si="1">E25-F25</f>
        <v>664.25</v>
      </c>
      <c r="I25" s="130"/>
    </row>
    <row r="26" spans="2:25" ht="25.5" x14ac:dyDescent="0.2">
      <c r="B26" s="88"/>
      <c r="C26" s="201" t="s">
        <v>339</v>
      </c>
      <c r="D26" s="120" t="s">
        <v>256</v>
      </c>
      <c r="E26" s="63">
        <v>25044.93</v>
      </c>
      <c r="F26" s="63">
        <v>25034.21</v>
      </c>
      <c r="G26" s="63"/>
      <c r="H26" s="64">
        <f t="shared" si="1"/>
        <v>10.720000000001164</v>
      </c>
      <c r="I26" s="130"/>
    </row>
    <row r="27" spans="2:25" x14ac:dyDescent="0.2">
      <c r="B27" s="88"/>
      <c r="C27" s="201" t="s">
        <v>340</v>
      </c>
      <c r="D27" s="120" t="s">
        <v>257</v>
      </c>
      <c r="E27" s="63">
        <v>66.73</v>
      </c>
      <c r="F27" s="63">
        <v>66.22</v>
      </c>
      <c r="G27" s="63"/>
      <c r="H27" s="64">
        <f t="shared" si="1"/>
        <v>0.51000000000000512</v>
      </c>
      <c r="I27" s="130"/>
    </row>
    <row r="28" spans="2:25" ht="25.5" x14ac:dyDescent="0.2">
      <c r="B28" s="88"/>
      <c r="C28" s="201" t="s">
        <v>361</v>
      </c>
      <c r="D28" s="120" t="s">
        <v>258</v>
      </c>
      <c r="E28" s="63">
        <v>7563.6</v>
      </c>
      <c r="F28" s="63">
        <v>6910.58</v>
      </c>
      <c r="G28" s="63"/>
      <c r="H28" s="64">
        <f t="shared" si="1"/>
        <v>653.02000000000044</v>
      </c>
      <c r="I28" s="130"/>
    </row>
    <row r="29" spans="2:25" x14ac:dyDescent="0.2">
      <c r="B29" s="88"/>
      <c r="C29" s="201" t="s">
        <v>246</v>
      </c>
      <c r="D29" s="120" t="s">
        <v>259</v>
      </c>
      <c r="E29" s="63">
        <v>63214.64</v>
      </c>
      <c r="F29" s="63">
        <v>61252.89</v>
      </c>
      <c r="G29" s="63"/>
      <c r="H29" s="64">
        <f t="shared" si="1"/>
        <v>1961.75</v>
      </c>
      <c r="I29" s="130"/>
    </row>
    <row r="30" spans="2:25" ht="25.5" x14ac:dyDescent="0.2">
      <c r="B30" s="88"/>
      <c r="C30" s="201" t="s">
        <v>356</v>
      </c>
      <c r="D30" s="120" t="s">
        <v>260</v>
      </c>
      <c r="E30" s="63">
        <v>255.3</v>
      </c>
      <c r="F30" s="63">
        <v>254.64</v>
      </c>
      <c r="G30" s="63"/>
      <c r="H30" s="64">
        <f t="shared" si="1"/>
        <v>0.66000000000002501</v>
      </c>
      <c r="I30" s="130"/>
    </row>
    <row r="31" spans="2:25" x14ac:dyDescent="0.2">
      <c r="B31" s="88"/>
      <c r="C31" s="201" t="s">
        <v>348</v>
      </c>
      <c r="D31" s="120" t="s">
        <v>261</v>
      </c>
      <c r="E31" s="63">
        <v>42.58</v>
      </c>
      <c r="F31" s="63">
        <v>42.58</v>
      </c>
      <c r="G31" s="63"/>
      <c r="H31" s="64">
        <f t="shared" si="1"/>
        <v>0</v>
      </c>
      <c r="I31" s="130"/>
    </row>
    <row r="32" spans="2:25" x14ac:dyDescent="0.2">
      <c r="B32" s="88"/>
      <c r="C32" s="201" t="s">
        <v>347</v>
      </c>
      <c r="D32" s="120" t="s">
        <v>262</v>
      </c>
      <c r="E32" s="63">
        <v>601.17999999999995</v>
      </c>
      <c r="F32" s="63">
        <v>601.17999999999995</v>
      </c>
      <c r="G32" s="63"/>
      <c r="H32" s="64">
        <f t="shared" si="1"/>
        <v>0</v>
      </c>
      <c r="I32" s="130"/>
    </row>
    <row r="33" spans="2:9" ht="28.5" customHeight="1" x14ac:dyDescent="0.2">
      <c r="B33" s="88"/>
      <c r="C33" s="201" t="s">
        <v>346</v>
      </c>
      <c r="D33" s="120" t="s">
        <v>263</v>
      </c>
      <c r="E33" s="63">
        <v>30</v>
      </c>
      <c r="F33" s="63">
        <v>30</v>
      </c>
      <c r="G33" s="63"/>
      <c r="H33" s="64">
        <f t="shared" si="1"/>
        <v>0</v>
      </c>
      <c r="I33" s="130"/>
    </row>
    <row r="34" spans="2:9" ht="29.25" customHeight="1" x14ac:dyDescent="0.2">
      <c r="B34" s="88"/>
      <c r="C34" s="201" t="s">
        <v>360</v>
      </c>
      <c r="D34" s="120" t="s">
        <v>264</v>
      </c>
      <c r="E34" s="63">
        <v>674.77</v>
      </c>
      <c r="F34" s="63">
        <v>674.77</v>
      </c>
      <c r="G34" s="63"/>
      <c r="H34" s="64">
        <f t="shared" si="1"/>
        <v>0</v>
      </c>
      <c r="I34" s="130"/>
    </row>
    <row r="35" spans="2:9" x14ac:dyDescent="0.2">
      <c r="B35" s="88"/>
      <c r="C35" s="201" t="s">
        <v>344</v>
      </c>
      <c r="D35" s="120" t="s">
        <v>265</v>
      </c>
      <c r="E35" s="63">
        <v>61610.81</v>
      </c>
      <c r="F35" s="63">
        <v>59649.72</v>
      </c>
      <c r="G35" s="63"/>
      <c r="H35" s="64">
        <f t="shared" si="1"/>
        <v>1961.0899999999965</v>
      </c>
      <c r="I35" s="130"/>
    </row>
    <row r="36" spans="2:9" x14ac:dyDescent="0.2">
      <c r="B36" s="88"/>
      <c r="C36" s="202" t="s">
        <v>342</v>
      </c>
      <c r="D36" s="121" t="s">
        <v>270</v>
      </c>
      <c r="E36" s="63">
        <v>23.79</v>
      </c>
      <c r="F36" s="63">
        <v>23.79</v>
      </c>
      <c r="G36" s="63"/>
      <c r="H36" s="64">
        <f t="shared" si="1"/>
        <v>0</v>
      </c>
      <c r="I36" s="130"/>
    </row>
    <row r="37" spans="2:9" ht="30" customHeight="1" x14ac:dyDescent="0.2">
      <c r="B37" s="88"/>
      <c r="C37" s="202" t="s">
        <v>343</v>
      </c>
      <c r="D37" s="121" t="s">
        <v>271</v>
      </c>
      <c r="E37" s="63">
        <v>11323.25</v>
      </c>
      <c r="F37" s="63">
        <v>11323.2</v>
      </c>
      <c r="G37" s="63"/>
      <c r="H37" s="64">
        <f t="shared" si="1"/>
        <v>4.9999999999272404E-2</v>
      </c>
      <c r="I37" s="130"/>
    </row>
    <row r="38" spans="2:9" ht="25.5" x14ac:dyDescent="0.2">
      <c r="B38" s="88"/>
      <c r="C38" s="202" t="s">
        <v>355</v>
      </c>
      <c r="D38" s="121" t="s">
        <v>272</v>
      </c>
      <c r="E38" s="63">
        <v>1034.33</v>
      </c>
      <c r="F38" s="63">
        <v>1034.33</v>
      </c>
      <c r="G38" s="63"/>
      <c r="H38" s="64">
        <f t="shared" si="1"/>
        <v>0</v>
      </c>
      <c r="I38" s="130"/>
    </row>
    <row r="39" spans="2:9" ht="18.75" customHeight="1" x14ac:dyDescent="0.2">
      <c r="B39" s="88"/>
      <c r="C39" s="202" t="s">
        <v>332</v>
      </c>
      <c r="D39" s="121" t="s">
        <v>273</v>
      </c>
      <c r="E39" s="63">
        <v>0</v>
      </c>
      <c r="F39" s="63">
        <v>0</v>
      </c>
      <c r="G39" s="63"/>
      <c r="H39" s="64">
        <f t="shared" si="1"/>
        <v>0</v>
      </c>
      <c r="I39" s="130"/>
    </row>
    <row r="40" spans="2:9" x14ac:dyDescent="0.2">
      <c r="B40" s="88"/>
      <c r="C40" s="202" t="s">
        <v>354</v>
      </c>
      <c r="D40" s="121" t="s">
        <v>274</v>
      </c>
      <c r="E40" s="63">
        <v>0</v>
      </c>
      <c r="F40" s="63">
        <v>0</v>
      </c>
      <c r="G40" s="63"/>
      <c r="H40" s="64">
        <f t="shared" si="1"/>
        <v>0</v>
      </c>
      <c r="I40" s="130"/>
    </row>
    <row r="41" spans="2:9" x14ac:dyDescent="0.2">
      <c r="B41" s="88"/>
      <c r="C41" s="202" t="s">
        <v>337</v>
      </c>
      <c r="D41" s="121" t="s">
        <v>275</v>
      </c>
      <c r="E41" s="63">
        <v>10288.92</v>
      </c>
      <c r="F41" s="63">
        <v>10288.870000000001</v>
      </c>
      <c r="G41" s="63"/>
      <c r="H41" s="64">
        <f t="shared" si="1"/>
        <v>4.9999999999272404E-2</v>
      </c>
      <c r="I41" s="130"/>
    </row>
    <row r="42" spans="2:9" ht="27" x14ac:dyDescent="0.2">
      <c r="B42" s="143">
        <v>3</v>
      </c>
      <c r="C42" s="200" t="s">
        <v>276</v>
      </c>
      <c r="D42" s="128" t="s">
        <v>267</v>
      </c>
      <c r="E42" s="131">
        <f>E43+E47+E55</f>
        <v>215074.63</v>
      </c>
      <c r="F42" s="131">
        <f>F43+F47+F55</f>
        <v>214992.9</v>
      </c>
      <c r="G42" s="131"/>
      <c r="H42" s="131">
        <f>E42-F42</f>
        <v>81.730000000010477</v>
      </c>
      <c r="I42" s="130"/>
    </row>
    <row r="43" spans="2:9" ht="38.25" customHeight="1" x14ac:dyDescent="0.2">
      <c r="B43" s="88"/>
      <c r="C43" s="201" t="s">
        <v>359</v>
      </c>
      <c r="D43" s="120" t="s">
        <v>255</v>
      </c>
      <c r="E43" s="63">
        <v>31.5</v>
      </c>
      <c r="F43" s="63">
        <v>30.6</v>
      </c>
      <c r="G43" s="63"/>
      <c r="H43" s="63">
        <f t="shared" ref="H43:H59" si="2">E43-F43</f>
        <v>0.89999999999999858</v>
      </c>
      <c r="I43" s="130"/>
    </row>
    <row r="44" spans="2:9" ht="25.5" x14ac:dyDescent="0.2">
      <c r="B44" s="88"/>
      <c r="C44" s="201" t="s">
        <v>358</v>
      </c>
      <c r="D44" s="120" t="s">
        <v>256</v>
      </c>
      <c r="E44" s="63">
        <v>0</v>
      </c>
      <c r="F44" s="63">
        <v>0</v>
      </c>
      <c r="G44" s="63"/>
      <c r="H44" s="63">
        <f t="shared" si="2"/>
        <v>0</v>
      </c>
      <c r="I44" s="130"/>
    </row>
    <row r="45" spans="2:9" x14ac:dyDescent="0.2">
      <c r="B45" s="88"/>
      <c r="C45" s="201" t="s">
        <v>357</v>
      </c>
      <c r="D45" s="120" t="s">
        <v>257</v>
      </c>
      <c r="E45" s="63">
        <v>31.5</v>
      </c>
      <c r="F45" s="63">
        <v>30.6</v>
      </c>
      <c r="G45" s="63"/>
      <c r="H45" s="63">
        <f t="shared" si="2"/>
        <v>0.89999999999999858</v>
      </c>
      <c r="I45" s="130"/>
    </row>
    <row r="46" spans="2:9" ht="27" customHeight="1" x14ac:dyDescent="0.2">
      <c r="B46" s="88"/>
      <c r="C46" s="201" t="s">
        <v>351</v>
      </c>
      <c r="D46" s="120" t="s">
        <v>258</v>
      </c>
      <c r="E46" s="63">
        <v>0</v>
      </c>
      <c r="F46" s="63">
        <v>0</v>
      </c>
      <c r="G46" s="63"/>
      <c r="H46" s="63">
        <f t="shared" si="2"/>
        <v>0</v>
      </c>
      <c r="I46" s="130"/>
    </row>
    <row r="47" spans="2:9" ht="17.25" customHeight="1" x14ac:dyDescent="0.2">
      <c r="B47" s="88"/>
      <c r="C47" s="201" t="s">
        <v>350</v>
      </c>
      <c r="D47" s="120" t="s">
        <v>259</v>
      </c>
      <c r="E47" s="63">
        <v>112660.33</v>
      </c>
      <c r="F47" s="63">
        <v>112651.9</v>
      </c>
      <c r="G47" s="63"/>
      <c r="H47" s="63">
        <f t="shared" si="2"/>
        <v>8.430000000007567</v>
      </c>
      <c r="I47" s="130"/>
    </row>
    <row r="48" spans="2:9" ht="25.5" x14ac:dyDescent="0.2">
      <c r="B48" s="88"/>
      <c r="C48" s="201" t="s">
        <v>356</v>
      </c>
      <c r="D48" s="120" t="s">
        <v>260</v>
      </c>
      <c r="E48" s="63">
        <v>0</v>
      </c>
      <c r="F48" s="63">
        <v>0</v>
      </c>
      <c r="G48" s="63"/>
      <c r="H48" s="63">
        <f t="shared" si="2"/>
        <v>0</v>
      </c>
      <c r="I48" s="130"/>
    </row>
    <row r="49" spans="2:9" x14ac:dyDescent="0.2">
      <c r="B49" s="88"/>
      <c r="C49" s="201" t="s">
        <v>348</v>
      </c>
      <c r="D49" s="120" t="s">
        <v>261</v>
      </c>
      <c r="E49" s="63">
        <v>84.4</v>
      </c>
      <c r="F49" s="63">
        <v>80.849999999999994</v>
      </c>
      <c r="G49" s="63"/>
      <c r="H49" s="63">
        <f t="shared" si="2"/>
        <v>3.5500000000000114</v>
      </c>
      <c r="I49" s="130"/>
    </row>
    <row r="50" spans="2:9" x14ac:dyDescent="0.2">
      <c r="B50" s="88"/>
      <c r="C50" s="201" t="s">
        <v>347</v>
      </c>
      <c r="D50" s="120" t="s">
        <v>262</v>
      </c>
      <c r="E50" s="63">
        <v>0</v>
      </c>
      <c r="F50" s="63">
        <v>0</v>
      </c>
      <c r="G50" s="63"/>
      <c r="H50" s="63">
        <f t="shared" si="2"/>
        <v>0</v>
      </c>
      <c r="I50" s="130"/>
    </row>
    <row r="51" spans="2:9" ht="24.75" customHeight="1" x14ac:dyDescent="0.2">
      <c r="B51" s="88"/>
      <c r="C51" s="201" t="s">
        <v>346</v>
      </c>
      <c r="D51" s="120" t="s">
        <v>263</v>
      </c>
      <c r="E51" s="63">
        <v>0</v>
      </c>
      <c r="F51" s="63">
        <v>0</v>
      </c>
      <c r="G51" s="63"/>
      <c r="H51" s="63">
        <f t="shared" si="2"/>
        <v>0</v>
      </c>
      <c r="I51" s="130"/>
    </row>
    <row r="52" spans="2:9" ht="26.25" customHeight="1" x14ac:dyDescent="0.2">
      <c r="B52" s="88"/>
      <c r="C52" s="201" t="s">
        <v>345</v>
      </c>
      <c r="D52" s="120" t="s">
        <v>264</v>
      </c>
      <c r="E52" s="63">
        <v>112491.83</v>
      </c>
      <c r="F52" s="63">
        <v>112490.1</v>
      </c>
      <c r="G52" s="63"/>
      <c r="H52" s="63">
        <f t="shared" si="2"/>
        <v>1.7299999999959255</v>
      </c>
      <c r="I52" s="130"/>
    </row>
    <row r="53" spans="2:9" x14ac:dyDescent="0.2">
      <c r="B53" s="88"/>
      <c r="C53" s="201" t="s">
        <v>344</v>
      </c>
      <c r="D53" s="120" t="s">
        <v>265</v>
      </c>
      <c r="E53" s="63">
        <v>84.1</v>
      </c>
      <c r="F53" s="63">
        <v>80.95</v>
      </c>
      <c r="G53" s="63"/>
      <c r="H53" s="63">
        <f t="shared" si="2"/>
        <v>3.1499999999999915</v>
      </c>
      <c r="I53" s="130"/>
    </row>
    <row r="54" spans="2:9" x14ac:dyDescent="0.2">
      <c r="B54" s="88"/>
      <c r="C54" s="202" t="s">
        <v>268</v>
      </c>
      <c r="D54" s="121" t="s">
        <v>270</v>
      </c>
      <c r="E54" s="63">
        <v>0</v>
      </c>
      <c r="F54" s="63">
        <v>0</v>
      </c>
      <c r="G54" s="63"/>
      <c r="H54" s="63">
        <f t="shared" si="2"/>
        <v>0</v>
      </c>
      <c r="I54" s="130"/>
    </row>
    <row r="55" spans="2:9" ht="27" customHeight="1" x14ac:dyDescent="0.2">
      <c r="B55" s="88"/>
      <c r="C55" s="202" t="s">
        <v>269</v>
      </c>
      <c r="D55" s="121" t="s">
        <v>271</v>
      </c>
      <c r="E55" s="63">
        <v>102382.8</v>
      </c>
      <c r="F55" s="63">
        <v>102310.39999999999</v>
      </c>
      <c r="G55" s="63"/>
      <c r="H55" s="63">
        <f t="shared" si="2"/>
        <v>72.400000000008731</v>
      </c>
      <c r="I55" s="130"/>
    </row>
    <row r="56" spans="2:9" ht="25.5" x14ac:dyDescent="0.2">
      <c r="B56" s="88"/>
      <c r="C56" s="202" t="s">
        <v>355</v>
      </c>
      <c r="D56" s="121" t="s">
        <v>272</v>
      </c>
      <c r="E56" s="63">
        <v>102382.8</v>
      </c>
      <c r="F56" s="63">
        <v>102310.39999999999</v>
      </c>
      <c r="G56" s="63"/>
      <c r="H56" s="63">
        <f t="shared" si="2"/>
        <v>72.400000000008731</v>
      </c>
      <c r="I56" s="130"/>
    </row>
    <row r="57" spans="2:9" x14ac:dyDescent="0.2">
      <c r="B57" s="88"/>
      <c r="C57" s="202" t="s">
        <v>335</v>
      </c>
      <c r="D57" s="121" t="s">
        <v>273</v>
      </c>
      <c r="E57" s="63">
        <v>0</v>
      </c>
      <c r="F57" s="63">
        <v>0</v>
      </c>
      <c r="G57" s="63"/>
      <c r="H57" s="63">
        <f t="shared" si="2"/>
        <v>0</v>
      </c>
      <c r="I57" s="130"/>
    </row>
    <row r="58" spans="2:9" x14ac:dyDescent="0.2">
      <c r="B58" s="88"/>
      <c r="C58" s="202" t="s">
        <v>354</v>
      </c>
      <c r="D58" s="121" t="s">
        <v>274</v>
      </c>
      <c r="E58" s="63">
        <v>0</v>
      </c>
      <c r="F58" s="63">
        <v>0</v>
      </c>
      <c r="G58" s="63"/>
      <c r="H58" s="63">
        <f t="shared" si="2"/>
        <v>0</v>
      </c>
      <c r="I58" s="130"/>
    </row>
    <row r="59" spans="2:9" x14ac:dyDescent="0.2">
      <c r="B59" s="88"/>
      <c r="C59" s="202" t="s">
        <v>353</v>
      </c>
      <c r="D59" s="121" t="s">
        <v>275</v>
      </c>
      <c r="E59" s="63">
        <v>0</v>
      </c>
      <c r="F59" s="63">
        <v>0</v>
      </c>
      <c r="G59" s="63"/>
      <c r="H59" s="63">
        <f t="shared" si="2"/>
        <v>0</v>
      </c>
      <c r="I59" s="130"/>
    </row>
    <row r="60" spans="2:9" ht="24" customHeight="1" x14ac:dyDescent="0.2">
      <c r="B60" s="143">
        <v>4</v>
      </c>
      <c r="C60" s="200" t="s">
        <v>281</v>
      </c>
      <c r="D60" s="128" t="s">
        <v>267</v>
      </c>
      <c r="E60" s="131">
        <f>E61+E65+E72+E73</f>
        <v>1116260.06</v>
      </c>
      <c r="F60" s="131">
        <f>F61+F65+F72+F73</f>
        <v>1064080.8999999999</v>
      </c>
      <c r="G60" s="131"/>
      <c r="H60" s="131">
        <f>E60-F60</f>
        <v>52179.160000000149</v>
      </c>
      <c r="I60" s="130"/>
    </row>
    <row r="61" spans="2:9" ht="39" customHeight="1" x14ac:dyDescent="0.2">
      <c r="B61" s="88"/>
      <c r="C61" s="201" t="s">
        <v>338</v>
      </c>
      <c r="D61" s="120" t="s">
        <v>255</v>
      </c>
      <c r="E61" s="63">
        <v>622737.36</v>
      </c>
      <c r="F61" s="63">
        <v>616489.68999999994</v>
      </c>
      <c r="G61" s="63"/>
      <c r="H61" s="63">
        <f t="shared" ref="H61:H77" si="3">E61-F61</f>
        <v>6247.6700000000419</v>
      </c>
      <c r="I61" s="130"/>
    </row>
    <row r="62" spans="2:9" ht="25.5" x14ac:dyDescent="0.2">
      <c r="B62" s="88"/>
      <c r="C62" s="201" t="s">
        <v>352</v>
      </c>
      <c r="D62" s="120" t="s">
        <v>256</v>
      </c>
      <c r="E62" s="63">
        <v>476919.11</v>
      </c>
      <c r="F62" s="63">
        <v>473648.24</v>
      </c>
      <c r="G62" s="63"/>
      <c r="H62" s="63">
        <f t="shared" si="3"/>
        <v>3270.8699999999953</v>
      </c>
      <c r="I62" s="130"/>
    </row>
    <row r="63" spans="2:9" x14ac:dyDescent="0.2">
      <c r="B63" s="88"/>
      <c r="C63" s="201" t="s">
        <v>340</v>
      </c>
      <c r="D63" s="120" t="s">
        <v>257</v>
      </c>
      <c r="E63" s="63">
        <v>1800</v>
      </c>
      <c r="F63" s="63">
        <v>1793.19</v>
      </c>
      <c r="G63" s="63"/>
      <c r="H63" s="63">
        <f t="shared" si="3"/>
        <v>6.8099999999999454</v>
      </c>
      <c r="I63" s="130"/>
    </row>
    <row r="64" spans="2:9" ht="30" customHeight="1" x14ac:dyDescent="0.2">
      <c r="B64" s="88"/>
      <c r="C64" s="201" t="s">
        <v>351</v>
      </c>
      <c r="D64" s="120" t="s">
        <v>258</v>
      </c>
      <c r="E64" s="63">
        <v>144018.25</v>
      </c>
      <c r="F64" s="63">
        <v>141048.25</v>
      </c>
      <c r="G64" s="63"/>
      <c r="H64" s="63">
        <f t="shared" si="3"/>
        <v>2970</v>
      </c>
      <c r="I64" s="130"/>
    </row>
    <row r="65" spans="2:9" ht="18.75" customHeight="1" x14ac:dyDescent="0.2">
      <c r="B65" s="88"/>
      <c r="C65" s="201" t="s">
        <v>350</v>
      </c>
      <c r="D65" s="120" t="s">
        <v>259</v>
      </c>
      <c r="E65" s="63">
        <v>98495.54</v>
      </c>
      <c r="F65" s="63">
        <v>89441.73</v>
      </c>
      <c r="G65" s="63"/>
      <c r="H65" s="63">
        <f t="shared" si="3"/>
        <v>9053.8099999999977</v>
      </c>
      <c r="I65" s="130"/>
    </row>
    <row r="66" spans="2:9" ht="25.5" x14ac:dyDescent="0.2">
      <c r="B66" s="88"/>
      <c r="C66" s="201" t="s">
        <v>349</v>
      </c>
      <c r="D66" s="120" t="s">
        <v>260</v>
      </c>
      <c r="E66" s="63">
        <v>1210</v>
      </c>
      <c r="F66" s="63">
        <v>1144.9000000000001</v>
      </c>
      <c r="G66" s="63"/>
      <c r="H66" s="63">
        <f t="shared" si="3"/>
        <v>65.099999999999909</v>
      </c>
      <c r="I66" s="130"/>
    </row>
    <row r="67" spans="2:9" x14ac:dyDescent="0.2">
      <c r="B67" s="88"/>
      <c r="C67" s="201" t="s">
        <v>348</v>
      </c>
      <c r="D67" s="120" t="s">
        <v>261</v>
      </c>
      <c r="E67" s="63">
        <v>950</v>
      </c>
      <c r="F67" s="63">
        <v>813.31</v>
      </c>
      <c r="G67" s="63"/>
      <c r="H67" s="63">
        <f t="shared" si="3"/>
        <v>136.69000000000005</v>
      </c>
      <c r="I67" s="130"/>
    </row>
    <row r="68" spans="2:9" ht="18" customHeight="1" x14ac:dyDescent="0.2">
      <c r="B68" s="88"/>
      <c r="C68" s="201" t="s">
        <v>347</v>
      </c>
      <c r="D68" s="120" t="s">
        <v>262</v>
      </c>
      <c r="E68" s="63">
        <v>40634.65</v>
      </c>
      <c r="F68" s="63">
        <v>37109.67</v>
      </c>
      <c r="G68" s="63"/>
      <c r="H68" s="63">
        <f t="shared" si="3"/>
        <v>3524.9800000000032</v>
      </c>
      <c r="I68" s="130"/>
    </row>
    <row r="69" spans="2:9" ht="27" customHeight="1" x14ac:dyDescent="0.2">
      <c r="B69" s="88"/>
      <c r="C69" s="201" t="s">
        <v>346</v>
      </c>
      <c r="D69" s="120" t="s">
        <v>263</v>
      </c>
      <c r="E69" s="63">
        <v>21.6</v>
      </c>
      <c r="F69" s="63">
        <v>9.1199999999999992</v>
      </c>
      <c r="G69" s="63"/>
      <c r="H69" s="63">
        <f t="shared" si="3"/>
        <v>12.480000000000002</v>
      </c>
      <c r="I69" s="130"/>
    </row>
    <row r="70" spans="2:9" ht="28.5" customHeight="1" x14ac:dyDescent="0.2">
      <c r="B70" s="88"/>
      <c r="C70" s="201" t="s">
        <v>345</v>
      </c>
      <c r="D70" s="120" t="s">
        <v>264</v>
      </c>
      <c r="E70" s="63">
        <v>32189.94</v>
      </c>
      <c r="F70" s="63">
        <v>31484.91</v>
      </c>
      <c r="G70" s="63"/>
      <c r="H70" s="63">
        <f t="shared" si="3"/>
        <v>705.02999999999884</v>
      </c>
      <c r="I70" s="130"/>
    </row>
    <row r="71" spans="2:9" ht="18.75" customHeight="1" x14ac:dyDescent="0.2">
      <c r="B71" s="88"/>
      <c r="C71" s="201" t="s">
        <v>344</v>
      </c>
      <c r="D71" s="120" t="s">
        <v>265</v>
      </c>
      <c r="E71" s="63">
        <v>23489.35</v>
      </c>
      <c r="F71" s="63">
        <v>18879.82</v>
      </c>
      <c r="G71" s="63"/>
      <c r="H71" s="63">
        <f t="shared" si="3"/>
        <v>4609.5299999999988</v>
      </c>
      <c r="I71" s="130"/>
    </row>
    <row r="72" spans="2:9" x14ac:dyDescent="0.2">
      <c r="B72" s="88"/>
      <c r="C72" s="202" t="s">
        <v>342</v>
      </c>
      <c r="D72" s="121" t="s">
        <v>270</v>
      </c>
      <c r="E72" s="63">
        <v>4636.57</v>
      </c>
      <c r="F72" s="63">
        <v>4359.79</v>
      </c>
      <c r="G72" s="63"/>
      <c r="H72" s="63">
        <f t="shared" si="3"/>
        <v>276.77999999999975</v>
      </c>
      <c r="I72" s="130"/>
    </row>
    <row r="73" spans="2:9" ht="25.5" x14ac:dyDescent="0.2">
      <c r="B73" s="88"/>
      <c r="C73" s="202" t="s">
        <v>343</v>
      </c>
      <c r="D73" s="121" t="s">
        <v>271</v>
      </c>
      <c r="E73" s="63">
        <v>390390.59</v>
      </c>
      <c r="F73" s="63">
        <v>353789.69</v>
      </c>
      <c r="G73" s="63"/>
      <c r="H73" s="63">
        <f t="shared" si="3"/>
        <v>36600.900000000023</v>
      </c>
      <c r="I73" s="130"/>
    </row>
    <row r="74" spans="2:9" x14ac:dyDescent="0.2">
      <c r="B74" s="88"/>
      <c r="C74" s="202" t="s">
        <v>341</v>
      </c>
      <c r="D74" s="121" t="s">
        <v>272</v>
      </c>
      <c r="E74" s="63">
        <v>87750.76</v>
      </c>
      <c r="F74" s="63">
        <v>87231.56</v>
      </c>
      <c r="G74" s="63"/>
      <c r="H74" s="63">
        <f t="shared" si="3"/>
        <v>519.19999999999709</v>
      </c>
      <c r="I74" s="130"/>
    </row>
    <row r="75" spans="2:9" x14ac:dyDescent="0.2">
      <c r="B75" s="88"/>
      <c r="C75" s="202" t="s">
        <v>332</v>
      </c>
      <c r="D75" s="121" t="s">
        <v>273</v>
      </c>
      <c r="E75" s="63"/>
      <c r="F75" s="63"/>
      <c r="G75" s="63"/>
      <c r="H75" s="63">
        <f t="shared" si="3"/>
        <v>0</v>
      </c>
      <c r="I75" s="130"/>
    </row>
    <row r="76" spans="2:9" x14ac:dyDescent="0.2">
      <c r="B76" s="88"/>
      <c r="C76" s="202" t="s">
        <v>336</v>
      </c>
      <c r="D76" s="121" t="s">
        <v>274</v>
      </c>
      <c r="E76" s="63"/>
      <c r="F76" s="63"/>
      <c r="G76" s="63"/>
      <c r="H76" s="63">
        <f t="shared" si="3"/>
        <v>0</v>
      </c>
      <c r="I76" s="130"/>
    </row>
    <row r="77" spans="2:9" ht="13.5" thickBot="1" x14ac:dyDescent="0.25">
      <c r="B77" s="88"/>
      <c r="C77" s="202" t="s">
        <v>337</v>
      </c>
      <c r="D77" s="121" t="s">
        <v>275</v>
      </c>
      <c r="E77" s="63">
        <v>302639.83</v>
      </c>
      <c r="F77" s="63">
        <v>266558.13</v>
      </c>
      <c r="G77" s="63"/>
      <c r="H77" s="63">
        <f t="shared" si="3"/>
        <v>36081.700000000012</v>
      </c>
      <c r="I77" s="130"/>
    </row>
    <row r="78" spans="2:9" ht="13.5" thickBot="1" x14ac:dyDescent="0.25">
      <c r="B78" s="20"/>
      <c r="C78" s="204" t="s">
        <v>144</v>
      </c>
      <c r="D78" s="33"/>
      <c r="E78" s="144">
        <f>E6+E24+E42+E60</f>
        <v>1518071.6300000001</v>
      </c>
      <c r="F78" s="144">
        <f>F6+F24+F42+F60</f>
        <v>1461126.5699999998</v>
      </c>
      <c r="G78" s="33"/>
      <c r="H78" s="144">
        <f>E78-F78</f>
        <v>56945.060000000289</v>
      </c>
      <c r="I78" s="34"/>
    </row>
    <row r="79" spans="2:9" x14ac:dyDescent="0.2">
      <c r="C79" s="203"/>
      <c r="D79" s="119"/>
      <c r="E79" s="119"/>
      <c r="F79" s="119"/>
      <c r="G79" s="119"/>
      <c r="H79" s="119"/>
      <c r="I79" s="119"/>
    </row>
    <row r="80" spans="2:9" ht="38.25" customHeight="1" x14ac:dyDescent="0.2">
      <c r="B80" s="54"/>
      <c r="C80" s="246"/>
      <c r="D80" s="246"/>
      <c r="E80" s="246"/>
      <c r="F80" s="246"/>
      <c r="G80" s="246"/>
      <c r="H80" s="246"/>
      <c r="I80" s="246"/>
    </row>
  </sheetData>
  <mergeCells count="9">
    <mergeCell ref="F3:G3"/>
    <mergeCell ref="C80:I80"/>
    <mergeCell ref="B1:I1"/>
    <mergeCell ref="C3:C4"/>
    <mergeCell ref="D3:D4"/>
    <mergeCell ref="E3:E4"/>
    <mergeCell ref="H3:H4"/>
    <mergeCell ref="I3:I4"/>
    <mergeCell ref="B3:B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zoomScaleSheetLayoutView="100" workbookViewId="0">
      <selection activeCell="B10" sqref="B10:F10"/>
    </sheetView>
  </sheetViews>
  <sheetFormatPr defaultRowHeight="15" x14ac:dyDescent="0.25"/>
  <cols>
    <col min="1" max="1" width="9.140625" customWidth="1"/>
    <col min="2" max="2" width="26.42578125" customWidth="1"/>
    <col min="3" max="3" width="22.85546875" customWidth="1"/>
    <col min="4" max="4" width="35" customWidth="1"/>
    <col min="5" max="5" width="30.28515625" customWidth="1"/>
  </cols>
  <sheetData>
    <row r="1" spans="1:9" x14ac:dyDescent="0.25">
      <c r="A1" s="212" t="s">
        <v>101</v>
      </c>
      <c r="B1" s="212"/>
      <c r="C1" s="212"/>
      <c r="D1" s="212"/>
      <c r="E1" s="212"/>
      <c r="F1" s="212"/>
      <c r="G1" s="36"/>
      <c r="H1" s="36"/>
      <c r="I1" s="36"/>
    </row>
    <row r="2" spans="1:9" x14ac:dyDescent="0.25">
      <c r="A2" s="53"/>
      <c r="B2" s="29"/>
      <c r="C2" s="29"/>
      <c r="D2" s="29"/>
      <c r="E2" s="29"/>
      <c r="F2" s="29"/>
    </row>
    <row r="3" spans="1:9" ht="50.25" customHeight="1" x14ac:dyDescent="0.25">
      <c r="A3" s="258" t="s">
        <v>102</v>
      </c>
      <c r="B3" s="258"/>
      <c r="C3" s="258"/>
      <c r="D3" s="258"/>
      <c r="E3" s="258"/>
      <c r="F3" s="42"/>
      <c r="G3" s="42"/>
      <c r="H3" s="42"/>
      <c r="I3" s="42"/>
    </row>
    <row r="4" spans="1:9" ht="15.75" thickBot="1" x14ac:dyDescent="0.3">
      <c r="A4" s="29"/>
      <c r="B4" s="29"/>
      <c r="C4" s="29"/>
      <c r="D4" s="29"/>
      <c r="E4" s="29"/>
      <c r="F4" s="29"/>
    </row>
    <row r="5" spans="1:9" ht="71.25" customHeight="1" thickBot="1" x14ac:dyDescent="0.3">
      <c r="A5" s="46" t="s">
        <v>78</v>
      </c>
      <c r="B5" s="254" t="s">
        <v>100</v>
      </c>
      <c r="C5" s="255"/>
      <c r="D5" s="145" t="s">
        <v>98</v>
      </c>
      <c r="E5" s="145" t="s">
        <v>99</v>
      </c>
      <c r="F5" s="29"/>
    </row>
    <row r="6" spans="1:9" ht="53.25" customHeight="1" thickBot="1" x14ac:dyDescent="0.3">
      <c r="A6" s="10">
        <v>1</v>
      </c>
      <c r="B6" s="208">
        <v>2</v>
      </c>
      <c r="C6" s="209"/>
      <c r="D6" s="11">
        <v>3</v>
      </c>
      <c r="E6" s="11">
        <v>4</v>
      </c>
      <c r="F6" s="29"/>
    </row>
    <row r="7" spans="1:9" ht="28.5" customHeight="1" x14ac:dyDescent="0.25">
      <c r="A7" s="48">
        <v>1</v>
      </c>
      <c r="B7" s="256" t="s">
        <v>33</v>
      </c>
      <c r="C7" s="256"/>
      <c r="D7" s="149">
        <f>D8+D9</f>
        <v>5846</v>
      </c>
      <c r="E7" s="149">
        <f>E8+E9</f>
        <v>5491</v>
      </c>
      <c r="F7" s="29"/>
    </row>
    <row r="8" spans="1:9" x14ac:dyDescent="0.25">
      <c r="A8" s="49">
        <v>2</v>
      </c>
      <c r="B8" s="257" t="s">
        <v>34</v>
      </c>
      <c r="C8" s="257"/>
      <c r="D8" s="64">
        <v>4482</v>
      </c>
      <c r="E8" s="64">
        <v>4210</v>
      </c>
      <c r="F8" s="29"/>
    </row>
    <row r="9" spans="1:9" ht="24.75" customHeight="1" x14ac:dyDescent="0.25">
      <c r="A9" s="49">
        <v>3</v>
      </c>
      <c r="B9" s="257" t="s">
        <v>35</v>
      </c>
      <c r="C9" s="257"/>
      <c r="D9" s="64">
        <v>1364</v>
      </c>
      <c r="E9" s="64">
        <v>1281</v>
      </c>
      <c r="F9" s="29"/>
    </row>
    <row r="10" spans="1:9" ht="60.75" customHeight="1" x14ac:dyDescent="0.25">
      <c r="A10" s="29"/>
      <c r="B10" s="236"/>
      <c r="C10" s="236"/>
      <c r="D10" s="236"/>
      <c r="E10" s="236"/>
      <c r="F10" s="236"/>
      <c r="G10" s="41"/>
      <c r="H10" s="41"/>
    </row>
  </sheetData>
  <mergeCells count="8">
    <mergeCell ref="A1:F1"/>
    <mergeCell ref="B10:F10"/>
    <mergeCell ref="B5:C5"/>
    <mergeCell ref="B6:C6"/>
    <mergeCell ref="B7:C7"/>
    <mergeCell ref="B8:C8"/>
    <mergeCell ref="B9:C9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Лист1</vt:lpstr>
      <vt:lpstr>таблица1;2</vt:lpstr>
      <vt:lpstr>таблица3</vt:lpstr>
      <vt:lpstr>таблица 4</vt:lpstr>
      <vt:lpstr>таблица5;6;7;8</vt:lpstr>
      <vt:lpstr>таблица9</vt:lpstr>
      <vt:lpstr>таблица 10</vt:lpstr>
      <vt:lpstr>таблица11</vt:lpstr>
      <vt:lpstr>Таблица12</vt:lpstr>
      <vt:lpstr>таблица13</vt:lpstr>
      <vt:lpstr>таблица14,15</vt:lpstr>
      <vt:lpstr>Таблица 16</vt:lpstr>
      <vt:lpstr>Таблица12!Область_печати</vt:lpstr>
      <vt:lpstr>'таблица14,15'!Область_печати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2014-06-04T07:02:41Z</dcterms:modified>
</cp:coreProperties>
</file>